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autoCompressPictures="0"/>
  <bookViews>
    <workbookView xWindow="1160" yWindow="220" windowWidth="22220" windowHeight="14320"/>
  </bookViews>
  <sheets>
    <sheet name="Blad1" sheetId="1" r:id="rId1"/>
    <sheet name="Blad2" sheetId="2" r:id="rId2"/>
    <sheet name="Blad3" sheetId="3" state="hidden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9" i="1" l="1"/>
  <c r="G49" i="1"/>
  <c r="F78" i="1"/>
  <c r="H80" i="1"/>
  <c r="F21" i="1"/>
  <c r="F23" i="1"/>
  <c r="F30" i="1"/>
  <c r="F28" i="1"/>
  <c r="F34" i="1"/>
  <c r="F36" i="1"/>
  <c r="F40" i="1"/>
  <c r="F53" i="1"/>
  <c r="F55" i="1"/>
  <c r="F58" i="1"/>
  <c r="F60" i="1"/>
  <c r="F63" i="1"/>
  <c r="F65" i="1"/>
  <c r="F69" i="1"/>
  <c r="F80" i="1"/>
  <c r="F82" i="1"/>
  <c r="F89" i="1"/>
  <c r="F94" i="1"/>
  <c r="F96" i="1"/>
  <c r="F13" i="1"/>
  <c r="F98" i="1"/>
  <c r="I13" i="1"/>
  <c r="I40" i="1"/>
  <c r="I78" i="1"/>
  <c r="I58" i="1"/>
  <c r="I94" i="1"/>
  <c r="I89" i="1"/>
  <c r="I96" i="1"/>
  <c r="I21" i="1"/>
  <c r="I23" i="1"/>
  <c r="I28" i="1"/>
  <c r="I30" i="1"/>
  <c r="I34" i="1"/>
  <c r="I36" i="1"/>
  <c r="I42" i="1"/>
  <c r="I49" i="1"/>
  <c r="I53" i="1"/>
  <c r="I60" i="1"/>
  <c r="I63" i="1"/>
  <c r="I65" i="1"/>
  <c r="I69" i="1"/>
  <c r="I80" i="1"/>
  <c r="I82" i="1"/>
  <c r="I55" i="1"/>
  <c r="I98" i="1"/>
  <c r="G21" i="1"/>
  <c r="G23" i="1"/>
  <c r="G28" i="1"/>
  <c r="G30" i="1"/>
  <c r="G34" i="1"/>
  <c r="G36" i="1"/>
  <c r="G40" i="1"/>
  <c r="G42" i="1"/>
  <c r="G53" i="1"/>
  <c r="G55" i="1"/>
  <c r="G58" i="1"/>
  <c r="G60" i="1"/>
  <c r="G63" i="1"/>
  <c r="G65" i="1"/>
  <c r="G69" i="1"/>
  <c r="G78" i="1"/>
  <c r="G80" i="1"/>
  <c r="G82" i="1"/>
  <c r="G89" i="1"/>
  <c r="G94" i="1"/>
  <c r="G96" i="1"/>
  <c r="K80" i="1"/>
  <c r="J80" i="1"/>
  <c r="H65" i="1"/>
  <c r="H13" i="1"/>
  <c r="K13" i="1"/>
  <c r="K21" i="1"/>
  <c r="K23" i="1"/>
  <c r="K28" i="1"/>
  <c r="K30" i="1"/>
  <c r="K34" i="1"/>
  <c r="K36" i="1"/>
  <c r="K40" i="1"/>
  <c r="K42" i="1"/>
  <c r="K49" i="1"/>
  <c r="K53" i="1"/>
  <c r="K55" i="1"/>
  <c r="K58" i="1"/>
  <c r="K60" i="1"/>
  <c r="K63" i="1"/>
  <c r="K65" i="1"/>
  <c r="K69" i="1"/>
  <c r="K78" i="1"/>
  <c r="K82" i="1"/>
  <c r="K94" i="1"/>
  <c r="K89" i="1"/>
  <c r="K96" i="1"/>
  <c r="K98" i="1"/>
  <c r="J65" i="1"/>
  <c r="J21" i="1"/>
  <c r="J23" i="1"/>
  <c r="J28" i="1"/>
  <c r="J30" i="1"/>
  <c r="J34" i="1"/>
  <c r="J36" i="1"/>
  <c r="J40" i="1"/>
  <c r="J42" i="1"/>
  <c r="J49" i="1"/>
  <c r="J53" i="1"/>
  <c r="J55" i="1"/>
  <c r="J58" i="1"/>
  <c r="J60" i="1"/>
  <c r="J63" i="1"/>
  <c r="J69" i="1"/>
  <c r="J78" i="1"/>
  <c r="J82" i="1"/>
  <c r="J94" i="1"/>
  <c r="J89" i="1"/>
  <c r="J96" i="1"/>
  <c r="J13" i="1"/>
  <c r="J98" i="1"/>
  <c r="H21" i="1"/>
  <c r="H23" i="1"/>
  <c r="H28" i="1"/>
  <c r="H30" i="1"/>
  <c r="H34" i="1"/>
  <c r="H36" i="1"/>
  <c r="H40" i="1"/>
  <c r="H42" i="1"/>
  <c r="H49" i="1"/>
  <c r="H53" i="1"/>
  <c r="H55" i="1"/>
  <c r="H58" i="1"/>
  <c r="H60" i="1"/>
  <c r="H63" i="1"/>
  <c r="H69" i="1"/>
  <c r="H78" i="1"/>
  <c r="H82" i="1"/>
  <c r="H94" i="1"/>
  <c r="H89" i="1"/>
  <c r="H96" i="1"/>
  <c r="G13" i="1"/>
  <c r="H63" i="2"/>
  <c r="G63" i="2"/>
  <c r="G98" i="1"/>
</calcChain>
</file>

<file path=xl/sharedStrings.xml><?xml version="1.0" encoding="utf-8"?>
<sst xmlns="http://schemas.openxmlformats.org/spreadsheetml/2006/main" count="195" uniqueCount="108">
  <si>
    <t>MÅNADSRAPPORT 2011</t>
  </si>
  <si>
    <t>Resekostnader styrelsen</t>
  </si>
  <si>
    <t>Bilersättning, skattefri styrelsen</t>
  </si>
  <si>
    <t>Bilersättning, skattepliktig styrelsen</t>
  </si>
  <si>
    <t>Resekostnader övriga</t>
  </si>
  <si>
    <t>Bilersättning, skattefri övriga</t>
  </si>
  <si>
    <t>Bilersättning, skattepliktig övriga</t>
  </si>
  <si>
    <t>Logi styrelsen</t>
  </si>
  <si>
    <t>Logi Styrelsen</t>
  </si>
  <si>
    <t>Logi övriga</t>
  </si>
  <si>
    <t>Logi, övriga</t>
  </si>
  <si>
    <t>Traktamente skattefritt, övriga</t>
  </si>
  <si>
    <t>Traktament, skattepliktigt</t>
  </si>
  <si>
    <t>Löner</t>
  </si>
  <si>
    <t>Lönekostnader</t>
  </si>
  <si>
    <t>Semesterersättning</t>
  </si>
  <si>
    <t>Sociala avgifter</t>
  </si>
  <si>
    <t>Styrelseersättningar</t>
  </si>
  <si>
    <t>Styrelsearvode</t>
  </si>
  <si>
    <t>Ersättning förlorad arbetsinkomst</t>
  </si>
  <si>
    <t>Övriga arvoden A-skatt</t>
  </si>
  <si>
    <t>Seminarier styrelsen</t>
  </si>
  <si>
    <t>Seminarier, styrelsen</t>
  </si>
  <si>
    <t>Övriga Personalkostnader</t>
  </si>
  <si>
    <t>Löneskatt</t>
  </si>
  <si>
    <t>Collectum</t>
  </si>
  <si>
    <t>FORA</t>
  </si>
  <si>
    <t>Utbildning, seminarier</t>
  </si>
  <si>
    <t>Friskvårdsbidrag</t>
  </si>
  <si>
    <t>Representation</t>
  </si>
  <si>
    <t>Övriga förvaltningskostnader, EJ avdragsgilla</t>
  </si>
  <si>
    <t>Övriga förvaltningskostnader, avdragsgilla</t>
  </si>
  <si>
    <t>Personalrepresentation, avdragsgill</t>
  </si>
  <si>
    <t>Personalrepresentation, EJ avdragsgill</t>
  </si>
  <si>
    <t>Marknadsföring</t>
  </si>
  <si>
    <t>Konsultarvode Henrik</t>
  </si>
  <si>
    <t>Lokalkostnader</t>
  </si>
  <si>
    <t>Lokalhyror</t>
  </si>
  <si>
    <t>Kommunikation</t>
  </si>
  <si>
    <t>Telefon</t>
  </si>
  <si>
    <t>Datakommunikation</t>
  </si>
  <si>
    <t>Porto</t>
  </si>
  <si>
    <t>Administrationskostnader</t>
  </si>
  <si>
    <t>Kontorsmateriel</t>
  </si>
  <si>
    <t>Bankkostnader</t>
  </si>
  <si>
    <t>Tidningar, tidskrifter, facklitteratur</t>
  </si>
  <si>
    <t>Föreningsavgifter</t>
  </si>
  <si>
    <t>Avskrivningskostnad</t>
  </si>
  <si>
    <t>Gåvor</t>
  </si>
  <si>
    <t>Gåvor och uppvaktningar</t>
  </si>
  <si>
    <t>Övriga tjänster</t>
  </si>
  <si>
    <t>Revisionsarvode (föreningsrevisorer)</t>
  </si>
  <si>
    <t>Revisionsarvode (KPMG)</t>
  </si>
  <si>
    <t>Arvode A-skatt Seminarier</t>
  </si>
  <si>
    <t>Övriga arvoden F-skatt</t>
  </si>
  <si>
    <t xml:space="preserve">Övriga externa tjänster </t>
  </si>
  <si>
    <t>--</t>
  </si>
  <si>
    <t>Konferenskostnader</t>
  </si>
  <si>
    <t>Summa</t>
  </si>
  <si>
    <t>Almedalen</t>
  </si>
  <si>
    <t>Summa:</t>
  </si>
  <si>
    <t>Projekt</t>
  </si>
  <si>
    <t>Resekostnader personal</t>
  </si>
  <si>
    <t>Bilersättning, skattefri personal</t>
  </si>
  <si>
    <t>Bilersättning, skattepliktig personal</t>
  </si>
  <si>
    <t>Logi, personal</t>
  </si>
  <si>
    <t>Traktamente skattefritt, personal</t>
  </si>
  <si>
    <t>Traktament, skattepliktigt personal</t>
  </si>
  <si>
    <t>Vårmöte</t>
  </si>
  <si>
    <t>Höstmöte</t>
  </si>
  <si>
    <t>Övriga personalkostnader</t>
  </si>
  <si>
    <t>Tidningar, facklitteratur</t>
  </si>
  <si>
    <t>Övr förvaltn. kostn, EJ avdragsgilla</t>
  </si>
  <si>
    <t>Övr förvaltn. kostn,  avdragsgilla</t>
  </si>
  <si>
    <t>Styrelsen, resekostnader</t>
  </si>
  <si>
    <t>Styrelsen, logi</t>
  </si>
  <si>
    <t>Styrelsen, seminarier</t>
  </si>
  <si>
    <t>Personal, resekostnader</t>
  </si>
  <si>
    <t>Personal, logi</t>
  </si>
  <si>
    <t>Personal, löner</t>
  </si>
  <si>
    <t>Personal, seminarier</t>
  </si>
  <si>
    <t>6460/6461</t>
  </si>
  <si>
    <t>-</t>
  </si>
  <si>
    <t xml:space="preserve"> </t>
  </si>
  <si>
    <t>Mötesavgifter</t>
  </si>
  <si>
    <t>Årsavgift bas</t>
  </si>
  <si>
    <t>Årsavgift diffrentierad</t>
  </si>
  <si>
    <t>KOSTNADER</t>
  </si>
  <si>
    <t>INTÄKTER</t>
  </si>
  <si>
    <t>Vår/Höstmöte intäkt</t>
  </si>
  <si>
    <t>Almedalen intäkt</t>
  </si>
  <si>
    <t>Projekt 1 Komtjänster</t>
  </si>
  <si>
    <t>Projekt 2 Webb, varumärke</t>
  </si>
  <si>
    <t xml:space="preserve">Ersättning skattepl. övriga </t>
  </si>
  <si>
    <t>Budget</t>
  </si>
  <si>
    <t>Utfall</t>
  </si>
  <si>
    <t>Resultat</t>
  </si>
  <si>
    <t>Kommunikationsgr.</t>
  </si>
  <si>
    <t>Friskvårdsbidrag/hälsounders.</t>
  </si>
  <si>
    <t>Möteskost. vår/höst</t>
  </si>
  <si>
    <t>Bibu</t>
  </si>
  <si>
    <t xml:space="preserve">Utfall </t>
  </si>
  <si>
    <t>BUDGET 2014</t>
  </si>
  <si>
    <t>Föreningsavgifteravgifter</t>
  </si>
  <si>
    <t>Räntekostnader</t>
  </si>
  <si>
    <t>Övriga kostnader</t>
  </si>
  <si>
    <t>Förbrukningsinventarier</t>
  </si>
  <si>
    <t>Ränteintäkter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</si>
</sst>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6"/>
      <color theme="1"/>
      <name val="Times New Roman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Border="1"/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8" fillId="0" borderId="13" xfId="0" applyFont="1" applyBorder="1"/>
    <xf numFmtId="0" fontId="8" fillId="0" borderId="15" xfId="0" applyFont="1" applyBorder="1"/>
    <xf numFmtId="0" fontId="1" fillId="0" borderId="8" xfId="0" applyFont="1" applyBorder="1" applyAlignment="1">
      <alignment horizontal="center"/>
    </xf>
    <xf numFmtId="0" fontId="6" fillId="0" borderId="3" xfId="0" applyFont="1" applyBorder="1"/>
    <xf numFmtId="0" fontId="6" fillId="0" borderId="11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14" xfId="0" applyFont="1" applyBorder="1"/>
    <xf numFmtId="0" fontId="6" fillId="0" borderId="0" xfId="0" applyFont="1"/>
    <xf numFmtId="0" fontId="8" fillId="0" borderId="13" xfId="0" applyFont="1" applyBorder="1" applyAlignment="1">
      <alignment horizontal="right"/>
    </xf>
    <xf numFmtId="3" fontId="1" fillId="2" borderId="7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3" fontId="8" fillId="2" borderId="12" xfId="0" applyNumberFormat="1" applyFont="1" applyFill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5" fillId="0" borderId="2" xfId="0" applyFont="1" applyBorder="1"/>
    <xf numFmtId="0" fontId="5" fillId="0" borderId="4" xfId="0" applyFont="1" applyBorder="1"/>
    <xf numFmtId="0" fontId="5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6" fillId="0" borderId="16" xfId="0" applyFont="1" applyBorder="1"/>
    <xf numFmtId="0" fontId="1" fillId="0" borderId="2" xfId="0" applyFont="1" applyBorder="1"/>
    <xf numFmtId="3" fontId="1" fillId="0" borderId="3" xfId="0" applyNumberFormat="1" applyFont="1" applyBorder="1" applyAlignment="1">
      <alignment horizontal="right"/>
    </xf>
    <xf numFmtId="0" fontId="1" fillId="0" borderId="4" xfId="0" applyFont="1" applyBorder="1"/>
    <xf numFmtId="3" fontId="1" fillId="0" borderId="16" xfId="0" applyNumberFormat="1" applyFont="1" applyBorder="1" applyAlignment="1">
      <alignment horizontal="right"/>
    </xf>
    <xf numFmtId="0" fontId="5" fillId="0" borderId="10" xfId="0" applyFont="1" applyBorder="1"/>
    <xf numFmtId="3" fontId="5" fillId="0" borderId="1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4" fontId="5" fillId="0" borderId="10" xfId="0" applyNumberFormat="1" applyFont="1" applyBorder="1"/>
    <xf numFmtId="3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3" fontId="7" fillId="0" borderId="19" xfId="0" applyNumberFormat="1" applyFont="1" applyBorder="1" applyAlignment="1">
      <alignment horizontal="right"/>
    </xf>
    <xf numFmtId="3" fontId="1" fillId="0" borderId="19" xfId="0" quotePrefix="1" applyNumberFormat="1" applyFont="1" applyBorder="1" applyAlignment="1">
      <alignment horizontal="right"/>
    </xf>
    <xf numFmtId="3" fontId="1" fillId="2" borderId="19" xfId="0" applyNumberFormat="1" applyFont="1" applyFill="1" applyBorder="1" applyAlignment="1">
      <alignment horizontal="right"/>
    </xf>
    <xf numFmtId="3" fontId="8" fillId="0" borderId="17" xfId="0" applyNumberFormat="1" applyFont="1" applyBorder="1" applyAlignment="1">
      <alignment horizontal="right"/>
    </xf>
    <xf numFmtId="3" fontId="1" fillId="0" borderId="20" xfId="0" applyNumberFormat="1" applyFont="1" applyBorder="1" applyAlignment="1">
      <alignment horizontal="right"/>
    </xf>
    <xf numFmtId="0" fontId="10" fillId="0" borderId="13" xfId="0" applyFont="1" applyBorder="1"/>
    <xf numFmtId="0" fontId="10" fillId="0" borderId="15" xfId="0" applyFont="1" applyBorder="1"/>
    <xf numFmtId="0" fontId="11" fillId="0" borderId="15" xfId="0" applyFont="1" applyBorder="1" applyAlignment="1">
      <alignment horizontal="center"/>
    </xf>
    <xf numFmtId="0" fontId="11" fillId="0" borderId="15" xfId="0" applyFont="1" applyBorder="1"/>
    <xf numFmtId="3" fontId="10" fillId="0" borderId="12" xfId="0" applyNumberFormat="1" applyFon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0" fontId="11" fillId="0" borderId="13" xfId="0" applyFont="1" applyBorder="1"/>
    <xf numFmtId="0" fontId="12" fillId="0" borderId="0" xfId="0" applyFont="1" applyBorder="1"/>
    <xf numFmtId="14" fontId="12" fillId="0" borderId="0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14" xfId="0" applyFont="1" applyBorder="1"/>
    <xf numFmtId="0" fontId="5" fillId="0" borderId="9" xfId="0" applyFont="1" applyBorder="1" applyAlignment="1">
      <alignment horizontal="right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/>
    <xf numFmtId="3" fontId="7" fillId="0" borderId="30" xfId="0" applyNumberFormat="1" applyFont="1" applyBorder="1" applyAlignment="1">
      <alignment horizontal="right"/>
    </xf>
    <xf numFmtId="0" fontId="6" fillId="0" borderId="7" xfId="0" applyFont="1" applyBorder="1"/>
    <xf numFmtId="0" fontId="1" fillId="0" borderId="1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" fillId="0" borderId="7" xfId="0" applyNumberFormat="1" applyFont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7" fillId="2" borderId="7" xfId="0" applyNumberFormat="1" applyFont="1" applyFill="1" applyBorder="1" applyAlignment="1">
      <alignment horizontal="right"/>
    </xf>
    <xf numFmtId="0" fontId="7" fillId="0" borderId="1" xfId="0" applyNumberFormat="1" applyFont="1" applyBorder="1" applyAlignment="1">
      <alignment horizontal="right"/>
    </xf>
    <xf numFmtId="0" fontId="7" fillId="0" borderId="29" xfId="0" applyNumberFormat="1" applyFont="1" applyBorder="1" applyAlignment="1">
      <alignment horizontal="right"/>
    </xf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0" fontId="1" fillId="0" borderId="16" xfId="0" applyFont="1" applyBorder="1"/>
    <xf numFmtId="0" fontId="7" fillId="0" borderId="33" xfId="0" applyFont="1" applyBorder="1" applyAlignment="1">
      <alignment horizontal="center"/>
    </xf>
    <xf numFmtId="0" fontId="7" fillId="0" borderId="34" xfId="0" applyFont="1" applyBorder="1"/>
    <xf numFmtId="3" fontId="1" fillId="2" borderId="7" xfId="0" quotePrefix="1" applyNumberFormat="1" applyFont="1" applyFill="1" applyBorder="1" applyAlignment="1">
      <alignment horizontal="right"/>
    </xf>
    <xf numFmtId="3" fontId="7" fillId="2" borderId="19" xfId="0" applyNumberFormat="1" applyFont="1" applyFill="1" applyBorder="1" applyAlignment="1">
      <alignment horizontal="right"/>
    </xf>
    <xf numFmtId="3" fontId="1" fillId="2" borderId="19" xfId="0" quotePrefix="1" applyNumberFormat="1" applyFont="1" applyFill="1" applyBorder="1" applyAlignment="1">
      <alignment horizontal="right"/>
    </xf>
    <xf numFmtId="3" fontId="9" fillId="0" borderId="19" xfId="0" applyNumberFormat="1" applyFont="1" applyBorder="1" applyAlignment="1">
      <alignment horizontal="right"/>
    </xf>
    <xf numFmtId="3" fontId="7" fillId="0" borderId="35" xfId="0" applyNumberFormat="1" applyFont="1" applyBorder="1" applyAlignment="1">
      <alignment horizontal="right"/>
    </xf>
    <xf numFmtId="0" fontId="5" fillId="0" borderId="36" xfId="0" applyFont="1" applyBorder="1"/>
    <xf numFmtId="0" fontId="6" fillId="0" borderId="37" xfId="0" applyFont="1" applyBorder="1"/>
    <xf numFmtId="0" fontId="1" fillId="0" borderId="37" xfId="0" applyFont="1" applyBorder="1" applyAlignment="1">
      <alignment horizontal="right"/>
    </xf>
    <xf numFmtId="0" fontId="6" fillId="0" borderId="9" xfId="0" applyFont="1" applyBorder="1"/>
    <xf numFmtId="0" fontId="7" fillId="0" borderId="38" xfId="0" applyNumberFormat="1" applyFont="1" applyBorder="1" applyAlignment="1">
      <alignment horizontal="right"/>
    </xf>
    <xf numFmtId="3" fontId="7" fillId="0" borderId="39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8" fillId="0" borderId="12" xfId="0" applyFont="1" applyBorder="1"/>
    <xf numFmtId="0" fontId="8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8" fillId="2" borderId="17" xfId="0" applyNumberFormat="1" applyFont="1" applyFill="1" applyBorder="1" applyAlignment="1">
      <alignment horizontal="right"/>
    </xf>
    <xf numFmtId="3" fontId="10" fillId="0" borderId="17" xfId="0" applyNumberFormat="1" applyFont="1" applyBorder="1" applyAlignment="1">
      <alignment horizontal="right"/>
    </xf>
    <xf numFmtId="0" fontId="13" fillId="0" borderId="0" xfId="0" applyFont="1" applyBorder="1"/>
    <xf numFmtId="0" fontId="1" fillId="0" borderId="21" xfId="0" applyFont="1" applyBorder="1"/>
    <xf numFmtId="0" fontId="1" fillId="0" borderId="20" xfId="0" applyFont="1" applyBorder="1"/>
    <xf numFmtId="0" fontId="1" fillId="0" borderId="19" xfId="0" applyFont="1" applyBorder="1" applyAlignment="1">
      <alignment horizontal="right"/>
    </xf>
    <xf numFmtId="0" fontId="1" fillId="0" borderId="19" xfId="0" applyNumberFormat="1" applyFont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1" fillId="0" borderId="39" xfId="0" applyFont="1" applyBorder="1" applyAlignment="1">
      <alignment horizontal="right"/>
    </xf>
    <xf numFmtId="0" fontId="1" fillId="0" borderId="27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3" fontId="1" fillId="0" borderId="30" xfId="0" applyNumberFormat="1" applyFont="1" applyBorder="1" applyAlignment="1">
      <alignment horizontal="right"/>
    </xf>
    <xf numFmtId="3" fontId="1" fillId="0" borderId="30" xfId="0" quotePrefix="1" applyNumberFormat="1" applyFont="1" applyBorder="1" applyAlignment="1">
      <alignment horizontal="right"/>
    </xf>
    <xf numFmtId="0" fontId="5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left"/>
    </xf>
    <xf numFmtId="1" fontId="5" fillId="2" borderId="10" xfId="0" applyNumberFormat="1" applyFont="1" applyFill="1" applyBorder="1" applyAlignment="1">
      <alignment horizontal="center"/>
    </xf>
    <xf numFmtId="3" fontId="1" fillId="2" borderId="21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/>
    </xf>
    <xf numFmtId="3" fontId="5" fillId="2" borderId="22" xfId="0" applyNumberFormat="1" applyFont="1" applyFill="1" applyBorder="1" applyAlignment="1">
      <alignment horizontal="right"/>
    </xf>
    <xf numFmtId="3" fontId="1" fillId="2" borderId="37" xfId="0" applyNumberFormat="1" applyFont="1" applyFill="1" applyBorder="1" applyAlignment="1">
      <alignment horizontal="right"/>
    </xf>
    <xf numFmtId="3" fontId="7" fillId="2" borderId="7" xfId="0" applyNumberFormat="1" applyFont="1" applyFill="1" applyBorder="1" applyAlignment="1">
      <alignment horizontal="right"/>
    </xf>
    <xf numFmtId="3" fontId="9" fillId="2" borderId="7" xfId="0" applyNumberFormat="1" applyFont="1" applyFill="1" applyBorder="1" applyAlignment="1">
      <alignment horizontal="right"/>
    </xf>
    <xf numFmtId="3" fontId="1" fillId="2" borderId="29" xfId="0" applyNumberFormat="1" applyFont="1" applyFill="1" applyBorder="1" applyAlignment="1">
      <alignment horizontal="right"/>
    </xf>
    <xf numFmtId="3" fontId="7" fillId="2" borderId="29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3" fontId="7" fillId="2" borderId="38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/>
    </xf>
    <xf numFmtId="3" fontId="10" fillId="2" borderId="12" xfId="0" applyNumberFormat="1" applyFont="1" applyFill="1" applyBorder="1" applyAlignment="1">
      <alignment horizontal="right"/>
    </xf>
    <xf numFmtId="0" fontId="1" fillId="2" borderId="0" xfId="0" applyFont="1" applyFill="1"/>
    <xf numFmtId="3" fontId="7" fillId="2" borderId="39" xfId="0" applyNumberFormat="1" applyFont="1" applyFill="1" applyBorder="1" applyAlignment="1">
      <alignment horizontal="right"/>
    </xf>
    <xf numFmtId="0" fontId="1" fillId="0" borderId="18" xfId="0" applyNumberFormat="1" applyFont="1" applyBorder="1" applyAlignment="1">
      <alignment horizontal="right"/>
    </xf>
  </cellXfs>
  <cellStyles count="133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105"/>
  <sheetViews>
    <sheetView tabSelected="1" zoomScale="125" zoomScaleNormal="125" zoomScalePageLayoutView="125" workbookViewId="0">
      <selection activeCell="E57" sqref="E57"/>
    </sheetView>
  </sheetViews>
  <sheetFormatPr baseColWidth="10" defaultColWidth="8.83203125" defaultRowHeight="11" x14ac:dyDescent="0"/>
  <cols>
    <col min="1" max="2" width="10.33203125" style="25" customWidth="1"/>
    <col min="3" max="3" width="7.33203125" style="8" customWidth="1"/>
    <col min="4" max="4" width="31" style="1" customWidth="1"/>
    <col min="5" max="6" width="8.6640625" style="1" customWidth="1"/>
    <col min="7" max="8" width="9.6640625" style="9" customWidth="1"/>
    <col min="9" max="9" width="9.6640625" style="129" customWidth="1"/>
    <col min="10" max="11" width="9.6640625" style="9" customWidth="1"/>
    <col min="12" max="16384" width="8.83203125" style="1"/>
  </cols>
  <sheetData>
    <row r="1" spans="1:13" ht="18">
      <c r="A1" s="115" t="s">
        <v>102</v>
      </c>
      <c r="B1" s="63"/>
      <c r="C1" s="64"/>
      <c r="D1" s="69"/>
      <c r="E1" s="23"/>
      <c r="F1" s="23"/>
      <c r="G1" s="66"/>
      <c r="H1" s="66"/>
      <c r="I1" s="128"/>
      <c r="J1" s="66"/>
      <c r="K1" s="66"/>
      <c r="L1" s="6"/>
      <c r="M1" s="6"/>
    </row>
    <row r="2" spans="1:13">
      <c r="L2" s="6"/>
    </row>
    <row r="3" spans="1:13">
      <c r="A3" s="70"/>
      <c r="B3" s="23"/>
      <c r="C3" s="7"/>
      <c r="D3" s="6"/>
      <c r="E3" s="6"/>
      <c r="F3" s="111" t="s">
        <v>94</v>
      </c>
      <c r="G3" s="66" t="s">
        <v>94</v>
      </c>
      <c r="H3" s="66" t="s">
        <v>94</v>
      </c>
      <c r="I3" s="128" t="s">
        <v>95</v>
      </c>
      <c r="J3" s="66" t="s">
        <v>95</v>
      </c>
      <c r="K3" s="66" t="s">
        <v>95</v>
      </c>
      <c r="L3" s="6"/>
    </row>
    <row r="4" spans="1:13" ht="12" thickBot="1">
      <c r="A4" s="42" t="s">
        <v>88</v>
      </c>
      <c r="B4" s="11"/>
      <c r="C4" s="35"/>
      <c r="D4" s="36"/>
      <c r="E4" s="36"/>
      <c r="F4" s="112">
        <v>2014</v>
      </c>
      <c r="G4" s="67">
        <v>2013</v>
      </c>
      <c r="H4" s="67">
        <v>2012</v>
      </c>
      <c r="I4" s="130">
        <v>2012</v>
      </c>
      <c r="J4" s="68">
        <v>2011</v>
      </c>
      <c r="K4" s="68">
        <v>2010</v>
      </c>
      <c r="L4" s="6"/>
    </row>
    <row r="5" spans="1:13">
      <c r="A5" s="32" t="s">
        <v>84</v>
      </c>
      <c r="B5" s="20"/>
      <c r="C5" s="44">
        <v>3690</v>
      </c>
      <c r="D5" s="74"/>
      <c r="E5" s="38"/>
      <c r="F5" s="116">
        <v>66500</v>
      </c>
      <c r="G5" s="60">
        <v>60800</v>
      </c>
      <c r="H5" s="60">
        <v>57000</v>
      </c>
      <c r="I5" s="131">
        <v>64600</v>
      </c>
      <c r="J5" s="60">
        <v>40500</v>
      </c>
      <c r="K5" s="39">
        <v>20400</v>
      </c>
      <c r="L5" s="6"/>
    </row>
    <row r="6" spans="1:13">
      <c r="A6" s="33" t="s">
        <v>85</v>
      </c>
      <c r="B6" s="37"/>
      <c r="C6" s="45">
        <v>3010</v>
      </c>
      <c r="D6" s="75"/>
      <c r="E6" s="40"/>
      <c r="F6" s="117">
        <v>723000</v>
      </c>
      <c r="G6" s="54">
        <v>708400</v>
      </c>
      <c r="H6" s="54">
        <v>694450</v>
      </c>
      <c r="I6" s="132">
        <v>694450</v>
      </c>
      <c r="J6" s="54">
        <v>687800</v>
      </c>
      <c r="K6" s="41">
        <v>643900</v>
      </c>
      <c r="L6" s="6"/>
    </row>
    <row r="7" spans="1:13">
      <c r="A7" s="33" t="s">
        <v>86</v>
      </c>
      <c r="B7" s="37"/>
      <c r="C7" s="45">
        <v>3020</v>
      </c>
      <c r="D7" s="75"/>
      <c r="E7" s="40"/>
      <c r="F7" s="117">
        <v>644000</v>
      </c>
      <c r="G7" s="54">
        <v>513000</v>
      </c>
      <c r="H7" s="54">
        <v>503000</v>
      </c>
      <c r="I7" s="132">
        <v>503000</v>
      </c>
      <c r="J7" s="54">
        <v>503000</v>
      </c>
      <c r="K7" s="41">
        <v>498000</v>
      </c>
      <c r="L7" s="6"/>
    </row>
    <row r="8" spans="1:13">
      <c r="A8" s="33" t="s">
        <v>89</v>
      </c>
      <c r="B8" s="37"/>
      <c r="C8" s="45">
        <v>3030</v>
      </c>
      <c r="D8" s="75"/>
      <c r="E8" s="40"/>
      <c r="F8" s="117">
        <v>0</v>
      </c>
      <c r="G8" s="54">
        <v>37800</v>
      </c>
      <c r="H8" s="54">
        <v>0</v>
      </c>
      <c r="I8" s="132">
        <v>85956</v>
      </c>
      <c r="J8" s="54">
        <v>9000</v>
      </c>
      <c r="K8" s="41">
        <v>60000</v>
      </c>
      <c r="L8" s="6"/>
    </row>
    <row r="9" spans="1:13">
      <c r="A9" s="33" t="s">
        <v>90</v>
      </c>
      <c r="B9" s="37"/>
      <c r="C9" s="73">
        <v>3030</v>
      </c>
      <c r="D9" s="6"/>
      <c r="E9" s="40"/>
      <c r="F9" s="117">
        <v>0</v>
      </c>
      <c r="G9" s="54">
        <v>0</v>
      </c>
      <c r="H9" s="54">
        <v>0</v>
      </c>
      <c r="I9" s="132">
        <v>0</v>
      </c>
      <c r="J9" s="54">
        <v>0</v>
      </c>
      <c r="K9" s="41">
        <v>0</v>
      </c>
      <c r="L9" s="6"/>
    </row>
    <row r="10" spans="1:13">
      <c r="A10" s="33" t="s">
        <v>97</v>
      </c>
      <c r="B10" s="37"/>
      <c r="C10" s="73">
        <v>3010</v>
      </c>
      <c r="D10" s="6"/>
      <c r="E10" s="40"/>
      <c r="F10" s="117">
        <v>0</v>
      </c>
      <c r="G10" s="54">
        <v>0</v>
      </c>
      <c r="H10" s="54">
        <v>0</v>
      </c>
      <c r="I10" s="132">
        <v>38000</v>
      </c>
      <c r="J10" s="54">
        <v>0</v>
      </c>
      <c r="K10" s="41">
        <v>0</v>
      </c>
      <c r="L10" s="6"/>
    </row>
    <row r="11" spans="1:13">
      <c r="A11" s="40" t="s">
        <v>91</v>
      </c>
      <c r="B11" s="37"/>
      <c r="C11" s="73"/>
      <c r="D11" s="6"/>
      <c r="E11" s="40"/>
      <c r="F11" s="117">
        <v>0</v>
      </c>
      <c r="G11" s="54">
        <v>121000</v>
      </c>
      <c r="H11" s="54">
        <v>0</v>
      </c>
      <c r="I11" s="132">
        <v>0</v>
      </c>
      <c r="J11" s="54">
        <v>0</v>
      </c>
      <c r="K11" s="41">
        <v>0</v>
      </c>
      <c r="L11" s="6"/>
    </row>
    <row r="12" spans="1:13">
      <c r="A12" s="40" t="s">
        <v>92</v>
      </c>
      <c r="B12" s="37"/>
      <c r="C12" s="73"/>
      <c r="D12" s="6"/>
      <c r="E12" s="40"/>
      <c r="F12" s="117">
        <v>0</v>
      </c>
      <c r="G12" s="54">
        <v>110000</v>
      </c>
      <c r="H12" s="54">
        <v>0</v>
      </c>
      <c r="I12" s="132">
        <v>0</v>
      </c>
      <c r="J12" s="54">
        <v>0</v>
      </c>
      <c r="K12" s="41">
        <v>0</v>
      </c>
      <c r="L12" s="6"/>
    </row>
    <row r="13" spans="1:13" ht="12" thickBot="1">
      <c r="A13" s="34"/>
      <c r="B13" s="21"/>
      <c r="C13" s="46"/>
      <c r="D13" s="76"/>
      <c r="E13" s="72" t="s">
        <v>60</v>
      </c>
      <c r="F13" s="61">
        <f>SUM(F5:F12)</f>
        <v>1433500</v>
      </c>
      <c r="G13" s="61">
        <f>SUM(G5:G12)</f>
        <v>1551000</v>
      </c>
      <c r="H13" s="61">
        <f>SUM(H5:H12)</f>
        <v>1254450</v>
      </c>
      <c r="I13" s="133">
        <f>SUM(I5:I12)</f>
        <v>1386006</v>
      </c>
      <c r="J13" s="61">
        <f>SUM(J5:J8)</f>
        <v>1240300</v>
      </c>
      <c r="K13" s="43">
        <f>SUM(K5:K12)</f>
        <v>1222300</v>
      </c>
      <c r="L13" s="6"/>
    </row>
    <row r="14" spans="1:13">
      <c r="L14" s="6"/>
    </row>
    <row r="15" spans="1:13">
      <c r="L15" s="6"/>
    </row>
    <row r="16" spans="1:13">
      <c r="F16" s="66" t="s">
        <v>94</v>
      </c>
      <c r="G16" s="66" t="s">
        <v>94</v>
      </c>
      <c r="H16" s="66" t="s">
        <v>94</v>
      </c>
      <c r="I16" s="128" t="s">
        <v>101</v>
      </c>
      <c r="J16" s="66" t="s">
        <v>95</v>
      </c>
      <c r="K16" s="66" t="s">
        <v>95</v>
      </c>
      <c r="L16" s="6"/>
    </row>
    <row r="17" spans="1:14" ht="12" thickBot="1">
      <c r="A17" s="47" t="s">
        <v>87</v>
      </c>
      <c r="B17" s="11"/>
      <c r="C17" s="12"/>
      <c r="D17" s="65"/>
      <c r="E17" s="11"/>
      <c r="F17" s="12">
        <v>2014</v>
      </c>
      <c r="G17" s="67">
        <v>2013</v>
      </c>
      <c r="H17" s="67">
        <v>2012</v>
      </c>
      <c r="I17" s="130">
        <v>2012</v>
      </c>
      <c r="J17" s="68">
        <v>2011</v>
      </c>
      <c r="K17" s="68">
        <v>2010</v>
      </c>
    </row>
    <row r="18" spans="1:14">
      <c r="A18" s="100" t="s">
        <v>74</v>
      </c>
      <c r="B18" s="101"/>
      <c r="C18" s="90">
        <v>5810</v>
      </c>
      <c r="D18" s="91" t="s">
        <v>1</v>
      </c>
      <c r="E18" s="102"/>
      <c r="F18" s="145">
        <v>45000</v>
      </c>
      <c r="G18" s="48">
        <v>51000</v>
      </c>
      <c r="H18" s="48">
        <v>50000</v>
      </c>
      <c r="I18" s="134">
        <v>47614.8</v>
      </c>
      <c r="J18" s="48">
        <v>96971.5</v>
      </c>
      <c r="K18" s="48">
        <v>105180</v>
      </c>
    </row>
    <row r="19" spans="1:14">
      <c r="A19" s="22"/>
      <c r="B19" s="23"/>
      <c r="C19" s="13">
        <v>7330</v>
      </c>
      <c r="D19" s="14" t="s">
        <v>2</v>
      </c>
      <c r="E19" s="82"/>
      <c r="F19" s="118">
        <v>3500</v>
      </c>
      <c r="G19" s="49">
        <v>5000</v>
      </c>
      <c r="H19" s="49">
        <v>5000</v>
      </c>
      <c r="I19" s="27">
        <v>2834</v>
      </c>
      <c r="J19" s="49">
        <v>6204.4</v>
      </c>
      <c r="K19" s="49">
        <v>9231.65</v>
      </c>
      <c r="L19" s="6"/>
    </row>
    <row r="20" spans="1:14">
      <c r="A20" s="22"/>
      <c r="B20" s="23"/>
      <c r="C20" s="13">
        <v>7331</v>
      </c>
      <c r="D20" s="14" t="s">
        <v>3</v>
      </c>
      <c r="E20" s="82"/>
      <c r="F20" s="118">
        <v>1500</v>
      </c>
      <c r="G20" s="49">
        <v>2000</v>
      </c>
      <c r="H20" s="49">
        <v>2000</v>
      </c>
      <c r="I20" s="27">
        <v>1378</v>
      </c>
      <c r="J20" s="49">
        <v>3037.1</v>
      </c>
      <c r="K20" s="49">
        <v>1862.1</v>
      </c>
      <c r="L20" s="6"/>
    </row>
    <row r="21" spans="1:14">
      <c r="A21" s="22"/>
      <c r="B21" s="23"/>
      <c r="C21" s="13"/>
      <c r="D21" s="14"/>
      <c r="E21" s="83" t="s">
        <v>60</v>
      </c>
      <c r="F21" s="50">
        <f t="shared" ref="F21:K21" si="0">SUM(F18:F20)</f>
        <v>50000</v>
      </c>
      <c r="G21" s="50">
        <f t="shared" si="0"/>
        <v>58000</v>
      </c>
      <c r="H21" s="50">
        <f t="shared" si="0"/>
        <v>57000</v>
      </c>
      <c r="I21" s="135">
        <f>SUM(I18:I20)</f>
        <v>51826.8</v>
      </c>
      <c r="J21" s="50">
        <f t="shared" si="0"/>
        <v>106213</v>
      </c>
      <c r="K21" s="50">
        <f t="shared" si="0"/>
        <v>116273.75</v>
      </c>
      <c r="L21" s="10"/>
    </row>
    <row r="22" spans="1:14">
      <c r="A22" s="24" t="s">
        <v>75</v>
      </c>
      <c r="B22" s="80"/>
      <c r="C22" s="13">
        <v>5830</v>
      </c>
      <c r="D22" s="14" t="s">
        <v>8</v>
      </c>
      <c r="E22" s="82"/>
      <c r="F22" s="118">
        <v>13000</v>
      </c>
      <c r="G22" s="49">
        <v>14500</v>
      </c>
      <c r="H22" s="49">
        <v>15000</v>
      </c>
      <c r="I22" s="27">
        <v>14060.5</v>
      </c>
      <c r="J22" s="49">
        <v>34662</v>
      </c>
      <c r="K22" s="49">
        <v>75450</v>
      </c>
      <c r="L22" s="6"/>
    </row>
    <row r="23" spans="1:14">
      <c r="A23" s="22"/>
      <c r="B23" s="23"/>
      <c r="C23" s="15"/>
      <c r="D23" s="16"/>
      <c r="E23" s="83" t="s">
        <v>60</v>
      </c>
      <c r="F23" s="96">
        <f t="shared" ref="F23:K23" si="1">SUM(F22)</f>
        <v>13000</v>
      </c>
      <c r="G23" s="96">
        <f t="shared" si="1"/>
        <v>14500</v>
      </c>
      <c r="H23" s="96">
        <f t="shared" si="1"/>
        <v>15000</v>
      </c>
      <c r="I23" s="135">
        <f>SUM(I22)</f>
        <v>14060.5</v>
      </c>
      <c r="J23" s="50">
        <f t="shared" si="1"/>
        <v>34662</v>
      </c>
      <c r="K23" s="50">
        <f t="shared" si="1"/>
        <v>75450</v>
      </c>
      <c r="L23" s="6"/>
      <c r="M23" s="6"/>
      <c r="N23" s="1" t="s">
        <v>83</v>
      </c>
    </row>
    <row r="24" spans="1:14">
      <c r="A24" s="24" t="s">
        <v>17</v>
      </c>
      <c r="B24" s="80"/>
      <c r="C24" s="13">
        <v>6410</v>
      </c>
      <c r="D24" s="14" t="s">
        <v>18</v>
      </c>
      <c r="E24" s="82"/>
      <c r="F24" s="118">
        <v>34000</v>
      </c>
      <c r="G24" s="49">
        <v>35000</v>
      </c>
      <c r="H24" s="49">
        <v>45000</v>
      </c>
      <c r="I24" s="27">
        <v>35200</v>
      </c>
      <c r="J24" s="49">
        <v>60600</v>
      </c>
      <c r="K24" s="49">
        <v>78800</v>
      </c>
      <c r="L24" s="6"/>
      <c r="M24" s="6"/>
    </row>
    <row r="25" spans="1:14">
      <c r="A25" s="22"/>
      <c r="B25" s="23"/>
      <c r="C25" s="13">
        <v>6411</v>
      </c>
      <c r="D25" s="14" t="s">
        <v>19</v>
      </c>
      <c r="E25" s="82"/>
      <c r="F25" s="118">
        <v>51000</v>
      </c>
      <c r="G25" s="49">
        <v>48000</v>
      </c>
      <c r="H25" s="49">
        <v>27000</v>
      </c>
      <c r="I25" s="27">
        <v>59562</v>
      </c>
      <c r="J25" s="49">
        <v>59443</v>
      </c>
      <c r="K25" s="49">
        <v>41184</v>
      </c>
      <c r="L25" s="6"/>
    </row>
    <row r="26" spans="1:14">
      <c r="A26" s="22"/>
      <c r="B26" s="23"/>
      <c r="C26" s="13">
        <v>6412</v>
      </c>
      <c r="D26" s="14" t="s">
        <v>20</v>
      </c>
      <c r="E26" s="82"/>
      <c r="F26" s="118">
        <v>0</v>
      </c>
      <c r="G26" s="97">
        <v>0</v>
      </c>
      <c r="H26" s="97">
        <v>0</v>
      </c>
      <c r="I26" s="95"/>
      <c r="J26" s="51">
        <v>0</v>
      </c>
      <c r="K26" s="51">
        <v>0</v>
      </c>
      <c r="L26" s="6"/>
    </row>
    <row r="27" spans="1:14">
      <c r="A27" s="22"/>
      <c r="B27" s="23"/>
      <c r="C27" s="13">
        <v>7511</v>
      </c>
      <c r="D27" s="14" t="s">
        <v>16</v>
      </c>
      <c r="E27" s="82"/>
      <c r="F27" s="118">
        <v>27800</v>
      </c>
      <c r="G27" s="52">
        <v>27000</v>
      </c>
      <c r="H27" s="52">
        <v>23000</v>
      </c>
      <c r="I27" s="27">
        <v>29774.22</v>
      </c>
      <c r="J27" s="52">
        <v>36601.230000000003</v>
      </c>
      <c r="K27" s="51">
        <v>38284.050000000003</v>
      </c>
      <c r="L27" s="6"/>
    </row>
    <row r="28" spans="1:14">
      <c r="A28" s="22"/>
      <c r="B28" s="23"/>
      <c r="C28" s="15"/>
      <c r="D28" s="16"/>
      <c r="E28" s="83" t="s">
        <v>60</v>
      </c>
      <c r="F28" s="50">
        <f t="shared" ref="F28:K28" si="2">SUM(F24:F27)</f>
        <v>112800</v>
      </c>
      <c r="G28" s="50">
        <f t="shared" si="2"/>
        <v>110000</v>
      </c>
      <c r="H28" s="50">
        <f t="shared" si="2"/>
        <v>95000</v>
      </c>
      <c r="I28" s="135">
        <f>SUM(I24:I27)</f>
        <v>124536.22</v>
      </c>
      <c r="J28" s="50">
        <f t="shared" si="2"/>
        <v>156644.23000000001</v>
      </c>
      <c r="K28" s="50">
        <f t="shared" si="2"/>
        <v>158268.04999999999</v>
      </c>
      <c r="L28" s="6"/>
    </row>
    <row r="29" spans="1:14">
      <c r="A29" s="24" t="s">
        <v>76</v>
      </c>
      <c r="B29" s="80"/>
      <c r="C29" s="13">
        <v>6470</v>
      </c>
      <c r="D29" s="14" t="s">
        <v>22</v>
      </c>
      <c r="E29" s="82"/>
      <c r="F29" s="118">
        <v>5000</v>
      </c>
      <c r="G29" s="49">
        <v>3000</v>
      </c>
      <c r="H29" s="49">
        <v>8000</v>
      </c>
      <c r="I29" s="27">
        <v>3812.5</v>
      </c>
      <c r="J29" s="49">
        <v>5500.9</v>
      </c>
      <c r="K29" s="49">
        <v>14800</v>
      </c>
      <c r="L29" s="6"/>
    </row>
    <row r="30" spans="1:14">
      <c r="A30" s="22"/>
      <c r="B30" s="23"/>
      <c r="C30" s="15"/>
      <c r="D30" s="16"/>
      <c r="E30" s="84" t="s">
        <v>60</v>
      </c>
      <c r="F30" s="50">
        <f t="shared" ref="F30:K30" si="3">SUM(F29)</f>
        <v>5000</v>
      </c>
      <c r="G30" s="50">
        <f t="shared" si="3"/>
        <v>3000</v>
      </c>
      <c r="H30" s="50">
        <f t="shared" si="3"/>
        <v>8000</v>
      </c>
      <c r="I30" s="135">
        <f>SUM(I29)</f>
        <v>3812.5</v>
      </c>
      <c r="J30" s="50">
        <f t="shared" si="3"/>
        <v>5500.9</v>
      </c>
      <c r="K30" s="50">
        <f t="shared" si="3"/>
        <v>14800</v>
      </c>
      <c r="L30" s="6"/>
    </row>
    <row r="31" spans="1:14">
      <c r="A31" s="71" t="s">
        <v>77</v>
      </c>
      <c r="B31" s="80"/>
      <c r="C31" s="13">
        <v>5811</v>
      </c>
      <c r="D31" s="14" t="s">
        <v>62</v>
      </c>
      <c r="E31" s="85"/>
      <c r="F31" s="119">
        <v>24500</v>
      </c>
      <c r="G31" s="49">
        <v>24500</v>
      </c>
      <c r="H31" s="49">
        <v>24000</v>
      </c>
      <c r="I31" s="27">
        <v>33426</v>
      </c>
      <c r="J31" s="49">
        <v>24526</v>
      </c>
      <c r="K31" s="49">
        <v>8820</v>
      </c>
      <c r="L31" s="6"/>
    </row>
    <row r="32" spans="1:14">
      <c r="A32" s="22"/>
      <c r="B32" s="23"/>
      <c r="C32" s="13">
        <v>7332</v>
      </c>
      <c r="D32" s="14" t="s">
        <v>63</v>
      </c>
      <c r="E32" s="85"/>
      <c r="F32" s="119">
        <v>0</v>
      </c>
      <c r="G32" s="49">
        <v>0</v>
      </c>
      <c r="H32" s="49">
        <v>1000</v>
      </c>
      <c r="I32" s="27">
        <v>0</v>
      </c>
      <c r="J32" s="49">
        <v>666.5</v>
      </c>
      <c r="K32" s="49">
        <v>222.94</v>
      </c>
      <c r="L32" s="6"/>
    </row>
    <row r="33" spans="1:12">
      <c r="A33" s="22"/>
      <c r="B33" s="23"/>
      <c r="C33" s="13">
        <v>7333</v>
      </c>
      <c r="D33" s="14" t="s">
        <v>64</v>
      </c>
      <c r="E33" s="85"/>
      <c r="F33" s="119">
        <v>0</v>
      </c>
      <c r="G33" s="49">
        <v>0</v>
      </c>
      <c r="H33" s="49">
        <v>500</v>
      </c>
      <c r="I33" s="27">
        <v>0</v>
      </c>
      <c r="J33" s="49">
        <v>342</v>
      </c>
      <c r="K33" s="49">
        <v>108.45</v>
      </c>
      <c r="L33" s="6"/>
    </row>
    <row r="34" spans="1:12">
      <c r="A34" s="22"/>
      <c r="B34" s="23"/>
      <c r="C34" s="15"/>
      <c r="D34" s="16"/>
      <c r="E34" s="83" t="s">
        <v>60</v>
      </c>
      <c r="F34" s="96">
        <f t="shared" ref="F34:K34" si="4">SUM(F31:F33)</f>
        <v>24500</v>
      </c>
      <c r="G34" s="96">
        <f t="shared" si="4"/>
        <v>24500</v>
      </c>
      <c r="H34" s="50">
        <f t="shared" si="4"/>
        <v>25500</v>
      </c>
      <c r="I34" s="135">
        <f>SUM(I31:I33)</f>
        <v>33426</v>
      </c>
      <c r="J34" s="50">
        <f t="shared" si="4"/>
        <v>25534.5</v>
      </c>
      <c r="K34" s="50">
        <f t="shared" si="4"/>
        <v>9151.3900000000012</v>
      </c>
      <c r="L34" s="6"/>
    </row>
    <row r="35" spans="1:12">
      <c r="A35" s="24" t="s">
        <v>78</v>
      </c>
      <c r="B35" s="80"/>
      <c r="C35" s="13">
        <v>5831</v>
      </c>
      <c r="D35" s="14" t="s">
        <v>65</v>
      </c>
      <c r="E35" s="85"/>
      <c r="F35" s="119">
        <v>18000</v>
      </c>
      <c r="G35" s="49">
        <v>18500</v>
      </c>
      <c r="H35" s="49">
        <v>18000</v>
      </c>
      <c r="I35" s="27">
        <v>14229.5</v>
      </c>
      <c r="J35" s="49">
        <v>15931</v>
      </c>
      <c r="K35" s="49">
        <v>21721</v>
      </c>
      <c r="L35" s="6"/>
    </row>
    <row r="36" spans="1:12">
      <c r="A36" s="22"/>
      <c r="B36" s="23"/>
      <c r="C36" s="15"/>
      <c r="D36" s="16"/>
      <c r="E36" s="83" t="s">
        <v>60</v>
      </c>
      <c r="F36" s="96">
        <f>SUM(F35)</f>
        <v>18000</v>
      </c>
      <c r="G36" s="96">
        <f>SUM(G35)</f>
        <v>18500</v>
      </c>
      <c r="H36" s="50">
        <f>SUM(H35)</f>
        <v>18000</v>
      </c>
      <c r="I36" s="135">
        <f>SUM(I35)</f>
        <v>14229.5</v>
      </c>
      <c r="J36" s="50">
        <f>SUM(J35)</f>
        <v>15931</v>
      </c>
      <c r="K36" s="50">
        <f>K35</f>
        <v>21721</v>
      </c>
      <c r="L36" s="6"/>
    </row>
    <row r="37" spans="1:12">
      <c r="A37" s="24" t="s">
        <v>79</v>
      </c>
      <c r="B37" s="80"/>
      <c r="C37" s="13">
        <v>7211</v>
      </c>
      <c r="D37" s="14" t="s">
        <v>14</v>
      </c>
      <c r="E37" s="86"/>
      <c r="F37" s="120">
        <v>470000</v>
      </c>
      <c r="G37" s="52">
        <v>445000</v>
      </c>
      <c r="H37" s="52">
        <v>425000</v>
      </c>
      <c r="I37" s="27">
        <v>430000</v>
      </c>
      <c r="J37" s="49">
        <v>413000</v>
      </c>
      <c r="K37" s="49">
        <v>243329.45</v>
      </c>
      <c r="L37" s="6"/>
    </row>
    <row r="38" spans="1:12">
      <c r="A38" s="22"/>
      <c r="B38" s="23"/>
      <c r="C38" s="13">
        <v>7214</v>
      </c>
      <c r="D38" s="14" t="s">
        <v>15</v>
      </c>
      <c r="E38" s="86"/>
      <c r="F38" s="120">
        <v>54000</v>
      </c>
      <c r="G38" s="52">
        <v>51000</v>
      </c>
      <c r="H38" s="52">
        <v>70000</v>
      </c>
      <c r="I38" s="27">
        <v>47772</v>
      </c>
      <c r="J38" s="49">
        <v>68370</v>
      </c>
      <c r="K38" s="49">
        <v>17982</v>
      </c>
      <c r="L38" s="6"/>
    </row>
    <row r="39" spans="1:12">
      <c r="A39" s="22"/>
      <c r="B39" s="23"/>
      <c r="C39" s="13">
        <v>7511</v>
      </c>
      <c r="D39" s="14" t="s">
        <v>16</v>
      </c>
      <c r="E39" s="86"/>
      <c r="F39" s="120">
        <v>162000</v>
      </c>
      <c r="G39" s="52">
        <v>158000</v>
      </c>
      <c r="H39" s="52">
        <v>159000</v>
      </c>
      <c r="I39" s="27">
        <v>150265</v>
      </c>
      <c r="J39" s="52">
        <v>153340.51999999999</v>
      </c>
      <c r="K39" s="49">
        <v>77036</v>
      </c>
      <c r="L39" s="6"/>
    </row>
    <row r="40" spans="1:12">
      <c r="A40" s="22"/>
      <c r="B40" s="23"/>
      <c r="C40" s="15"/>
      <c r="D40" s="16"/>
      <c r="E40" s="87" t="s">
        <v>60</v>
      </c>
      <c r="F40" s="96">
        <f t="shared" ref="F40:K40" si="5">SUM(F37:F39)</f>
        <v>686000</v>
      </c>
      <c r="G40" s="96">
        <f t="shared" si="5"/>
        <v>654000</v>
      </c>
      <c r="H40" s="96">
        <f t="shared" si="5"/>
        <v>654000</v>
      </c>
      <c r="I40" s="135">
        <f>SUM(I37:I39)</f>
        <v>628037</v>
      </c>
      <c r="J40" s="50">
        <f t="shared" si="5"/>
        <v>634710.52</v>
      </c>
      <c r="K40" s="50">
        <f t="shared" si="5"/>
        <v>338347.45</v>
      </c>
      <c r="L40" s="6"/>
    </row>
    <row r="41" spans="1:12">
      <c r="A41" s="24" t="s">
        <v>80</v>
      </c>
      <c r="B41" s="80"/>
      <c r="C41" s="28">
        <v>7610</v>
      </c>
      <c r="D41" s="29" t="s">
        <v>27</v>
      </c>
      <c r="E41" s="86"/>
      <c r="F41" s="120">
        <v>19000</v>
      </c>
      <c r="G41" s="52">
        <v>4000</v>
      </c>
      <c r="H41" s="52">
        <v>14000</v>
      </c>
      <c r="I41" s="27">
        <v>11362.5</v>
      </c>
      <c r="J41" s="52">
        <v>13498.5</v>
      </c>
      <c r="K41" s="52">
        <v>16062.5</v>
      </c>
      <c r="L41" s="6"/>
    </row>
    <row r="42" spans="1:12">
      <c r="A42" s="22"/>
      <c r="B42" s="23"/>
      <c r="C42" s="15"/>
      <c r="D42" s="16"/>
      <c r="E42" s="84" t="s">
        <v>60</v>
      </c>
      <c r="F42" s="50">
        <v>19000</v>
      </c>
      <c r="G42" s="50">
        <f t="shared" ref="G42:K42" si="6">SUM(G41)</f>
        <v>4000</v>
      </c>
      <c r="H42" s="50">
        <f t="shared" si="6"/>
        <v>14000</v>
      </c>
      <c r="I42" s="135">
        <f>SUM(I41)</f>
        <v>11362.5</v>
      </c>
      <c r="J42" s="50">
        <f t="shared" si="6"/>
        <v>13498.5</v>
      </c>
      <c r="K42" s="50">
        <f t="shared" si="6"/>
        <v>16062.5</v>
      </c>
      <c r="L42" s="6"/>
    </row>
    <row r="43" spans="1:12">
      <c r="A43" s="71" t="s">
        <v>70</v>
      </c>
      <c r="B43" s="80"/>
      <c r="C43" s="13">
        <v>7322</v>
      </c>
      <c r="D43" s="14" t="s">
        <v>66</v>
      </c>
      <c r="E43" s="85"/>
      <c r="F43" s="119">
        <v>6500</v>
      </c>
      <c r="G43" s="98">
        <v>6500</v>
      </c>
      <c r="H43" s="98">
        <v>6000</v>
      </c>
      <c r="I43" s="136">
        <v>5881</v>
      </c>
      <c r="J43" s="49">
        <v>5957</v>
      </c>
      <c r="K43" s="49">
        <v>3846</v>
      </c>
      <c r="L43" s="6"/>
    </row>
    <row r="44" spans="1:12">
      <c r="A44" s="22"/>
      <c r="B44" s="23"/>
      <c r="C44" s="13">
        <v>7323</v>
      </c>
      <c r="D44" s="14" t="s">
        <v>67</v>
      </c>
      <c r="E44" s="85"/>
      <c r="F44" s="119">
        <v>4000</v>
      </c>
      <c r="G44" s="49">
        <v>4000</v>
      </c>
      <c r="H44" s="49">
        <v>4000</v>
      </c>
      <c r="I44" s="27">
        <v>3899</v>
      </c>
      <c r="J44" s="49">
        <v>4280</v>
      </c>
      <c r="K44" s="49">
        <v>2359</v>
      </c>
      <c r="L44" s="6"/>
    </row>
    <row r="45" spans="1:12">
      <c r="A45" s="22"/>
      <c r="B45" s="23"/>
      <c r="C45" s="13">
        <v>7530</v>
      </c>
      <c r="D45" s="14" t="s">
        <v>24</v>
      </c>
      <c r="E45" s="82"/>
      <c r="F45" s="118">
        <v>20000</v>
      </c>
      <c r="G45" s="49">
        <v>20000</v>
      </c>
      <c r="H45" s="49">
        <v>18000</v>
      </c>
      <c r="I45" s="27">
        <v>16782</v>
      </c>
      <c r="J45" s="49">
        <v>17305</v>
      </c>
      <c r="K45" s="49">
        <v>6947</v>
      </c>
      <c r="L45" s="6"/>
    </row>
    <row r="46" spans="1:12">
      <c r="A46" s="22"/>
      <c r="B46" s="23"/>
      <c r="C46" s="13">
        <v>7560</v>
      </c>
      <c r="D46" s="14" t="s">
        <v>25</v>
      </c>
      <c r="E46" s="82"/>
      <c r="F46" s="118">
        <v>75000</v>
      </c>
      <c r="G46" s="49">
        <v>75000</v>
      </c>
      <c r="H46" s="49">
        <v>72000</v>
      </c>
      <c r="I46" s="27">
        <v>71739</v>
      </c>
      <c r="J46" s="49">
        <v>70369</v>
      </c>
      <c r="K46" s="49">
        <v>28639.65</v>
      </c>
      <c r="L46" s="6"/>
    </row>
    <row r="47" spans="1:12">
      <c r="A47" s="22"/>
      <c r="B47" s="23"/>
      <c r="C47" s="13">
        <v>7571</v>
      </c>
      <c r="D47" s="14" t="s">
        <v>26</v>
      </c>
      <c r="E47" s="82"/>
      <c r="F47" s="118">
        <v>2500</v>
      </c>
      <c r="G47" s="49">
        <v>2500</v>
      </c>
      <c r="H47" s="49">
        <v>500</v>
      </c>
      <c r="I47" s="27">
        <v>450</v>
      </c>
      <c r="J47" s="49">
        <v>450</v>
      </c>
      <c r="K47" s="49">
        <v>450</v>
      </c>
      <c r="L47" s="6"/>
    </row>
    <row r="48" spans="1:12">
      <c r="A48" s="22"/>
      <c r="B48" s="23"/>
      <c r="C48" s="13">
        <v>7650</v>
      </c>
      <c r="D48" s="14" t="s">
        <v>98</v>
      </c>
      <c r="E48" s="82"/>
      <c r="F48" s="118">
        <v>4000</v>
      </c>
      <c r="G48" s="49">
        <v>4000</v>
      </c>
      <c r="H48" s="49">
        <v>4000</v>
      </c>
      <c r="I48" s="27">
        <v>4763</v>
      </c>
      <c r="J48" s="49">
        <v>3663</v>
      </c>
      <c r="K48" s="49">
        <v>480</v>
      </c>
      <c r="L48" s="6"/>
    </row>
    <row r="49" spans="1:12">
      <c r="A49" s="22"/>
      <c r="B49" s="23"/>
      <c r="C49" s="15"/>
      <c r="D49" s="16"/>
      <c r="E49" s="88" t="s">
        <v>60</v>
      </c>
      <c r="F49" s="50">
        <f>SUM(F43:F48)</f>
        <v>112000</v>
      </c>
      <c r="G49" s="50">
        <f>SUM(G43:G48)</f>
        <v>112000</v>
      </c>
      <c r="H49" s="50">
        <f t="shared" ref="H49:K49" si="7">SUM(H43:H48)</f>
        <v>104500</v>
      </c>
      <c r="I49" s="135">
        <f>SUM(I43:I48)</f>
        <v>103514</v>
      </c>
      <c r="J49" s="50">
        <f t="shared" si="7"/>
        <v>102024</v>
      </c>
      <c r="K49" s="50">
        <f t="shared" si="7"/>
        <v>42721.65</v>
      </c>
      <c r="L49" s="6"/>
    </row>
    <row r="50" spans="1:12">
      <c r="A50" s="24" t="s">
        <v>4</v>
      </c>
      <c r="B50" s="80"/>
      <c r="C50" s="13">
        <v>5811</v>
      </c>
      <c r="D50" s="14" t="s">
        <v>4</v>
      </c>
      <c r="E50" s="82"/>
      <c r="F50" s="118">
        <v>0</v>
      </c>
      <c r="G50" s="49">
        <v>0</v>
      </c>
      <c r="H50" s="49">
        <v>3000</v>
      </c>
      <c r="I50" s="27">
        <v>3611</v>
      </c>
      <c r="J50" s="49">
        <v>3332</v>
      </c>
      <c r="K50" s="51">
        <v>0</v>
      </c>
      <c r="L50" s="6"/>
    </row>
    <row r="51" spans="1:12">
      <c r="A51" s="22"/>
      <c r="B51" s="23"/>
      <c r="C51" s="13">
        <v>7332</v>
      </c>
      <c r="D51" s="14" t="s">
        <v>5</v>
      </c>
      <c r="E51" s="82"/>
      <c r="F51" s="118">
        <v>0</v>
      </c>
      <c r="G51" s="49">
        <v>0</v>
      </c>
      <c r="H51" s="49">
        <v>0</v>
      </c>
      <c r="I51" s="27">
        <v>0</v>
      </c>
      <c r="J51" s="51">
        <v>0</v>
      </c>
      <c r="K51" s="51">
        <v>0</v>
      </c>
      <c r="L51" s="6"/>
    </row>
    <row r="52" spans="1:12">
      <c r="A52" s="22"/>
      <c r="B52" s="23"/>
      <c r="C52" s="13">
        <v>7333</v>
      </c>
      <c r="D52" s="14" t="s">
        <v>6</v>
      </c>
      <c r="E52" s="82"/>
      <c r="F52" s="118">
        <v>0</v>
      </c>
      <c r="G52" s="49">
        <v>0</v>
      </c>
      <c r="H52" s="49">
        <v>0</v>
      </c>
      <c r="I52" s="27">
        <v>0</v>
      </c>
      <c r="J52" s="51">
        <v>0</v>
      </c>
      <c r="K52" s="51">
        <v>0</v>
      </c>
      <c r="L52" s="6"/>
    </row>
    <row r="53" spans="1:12">
      <c r="A53" s="22"/>
      <c r="B53" s="23"/>
      <c r="C53" s="15"/>
      <c r="D53" s="16"/>
      <c r="E53" s="83" t="s">
        <v>60</v>
      </c>
      <c r="F53" s="50">
        <f t="shared" ref="F53:K53" si="8">SUM(F50:F52)</f>
        <v>0</v>
      </c>
      <c r="G53" s="50">
        <f t="shared" si="8"/>
        <v>0</v>
      </c>
      <c r="H53" s="50">
        <f t="shared" si="8"/>
        <v>3000</v>
      </c>
      <c r="I53" s="135">
        <f>SUM(I50:I52)</f>
        <v>3611</v>
      </c>
      <c r="J53" s="50">
        <f t="shared" si="8"/>
        <v>3332</v>
      </c>
      <c r="K53" s="50">
        <f t="shared" si="8"/>
        <v>0</v>
      </c>
      <c r="L53" s="6"/>
    </row>
    <row r="54" spans="1:12">
      <c r="A54" s="24" t="s">
        <v>9</v>
      </c>
      <c r="B54" s="80"/>
      <c r="C54" s="13">
        <v>5831</v>
      </c>
      <c r="D54" s="14" t="s">
        <v>10</v>
      </c>
      <c r="E54" s="82"/>
      <c r="F54" s="118">
        <v>0</v>
      </c>
      <c r="G54" s="49">
        <v>0</v>
      </c>
      <c r="H54" s="49">
        <v>0</v>
      </c>
      <c r="I54" s="27">
        <v>0</v>
      </c>
      <c r="J54" s="51">
        <v>0</v>
      </c>
      <c r="K54" s="49">
        <v>0</v>
      </c>
      <c r="L54" s="6"/>
    </row>
    <row r="55" spans="1:12">
      <c r="A55" s="22"/>
      <c r="B55" s="23"/>
      <c r="C55" s="15"/>
      <c r="D55" s="16"/>
      <c r="E55" s="83" t="s">
        <v>60</v>
      </c>
      <c r="F55" s="50">
        <f t="shared" ref="F55:K55" si="9">SUM(F54)</f>
        <v>0</v>
      </c>
      <c r="G55" s="50">
        <f t="shared" si="9"/>
        <v>0</v>
      </c>
      <c r="H55" s="50">
        <f t="shared" si="9"/>
        <v>0</v>
      </c>
      <c r="I55" s="135">
        <f t="shared" si="9"/>
        <v>0</v>
      </c>
      <c r="J55" s="50">
        <f t="shared" si="9"/>
        <v>0</v>
      </c>
      <c r="K55" s="50">
        <f t="shared" si="9"/>
        <v>0</v>
      </c>
      <c r="L55" s="6"/>
    </row>
    <row r="56" spans="1:12">
      <c r="A56" s="71" t="s">
        <v>99</v>
      </c>
      <c r="B56" s="80"/>
      <c r="C56" s="13" t="s">
        <v>81</v>
      </c>
      <c r="D56" s="14" t="s">
        <v>68</v>
      </c>
      <c r="E56" s="82"/>
      <c r="F56" s="118">
        <v>43300</v>
      </c>
      <c r="G56" s="49">
        <v>40000</v>
      </c>
      <c r="H56" s="49">
        <v>37000</v>
      </c>
      <c r="I56" s="27">
        <v>67415</v>
      </c>
      <c r="J56" s="49">
        <v>42836</v>
      </c>
      <c r="K56" s="49">
        <v>47950</v>
      </c>
      <c r="L56" s="6"/>
    </row>
    <row r="57" spans="1:12">
      <c r="A57" s="22"/>
      <c r="B57" s="23"/>
      <c r="C57" s="13" t="s">
        <v>81</v>
      </c>
      <c r="D57" s="14" t="s">
        <v>69</v>
      </c>
      <c r="E57" s="82"/>
      <c r="F57" s="118">
        <v>43300</v>
      </c>
      <c r="G57" s="49">
        <v>40000</v>
      </c>
      <c r="H57" s="49">
        <v>37000</v>
      </c>
      <c r="I57" s="27">
        <v>73406</v>
      </c>
      <c r="J57" s="51">
        <v>37022</v>
      </c>
      <c r="K57" s="49">
        <v>25418</v>
      </c>
      <c r="L57" s="6"/>
    </row>
    <row r="58" spans="1:12">
      <c r="A58" s="22"/>
      <c r="B58" s="23"/>
      <c r="C58" s="15"/>
      <c r="D58" s="16"/>
      <c r="E58" s="83" t="s">
        <v>60</v>
      </c>
      <c r="F58" s="50">
        <f t="shared" ref="F58:K58" si="10">SUM(F56:F57)</f>
        <v>86600</v>
      </c>
      <c r="G58" s="50">
        <f t="shared" si="10"/>
        <v>80000</v>
      </c>
      <c r="H58" s="50">
        <f t="shared" si="10"/>
        <v>74000</v>
      </c>
      <c r="I58" s="135">
        <f>SUM(I56:I57)</f>
        <v>140821</v>
      </c>
      <c r="J58" s="50">
        <f t="shared" si="10"/>
        <v>79858</v>
      </c>
      <c r="K58" s="50">
        <f t="shared" si="10"/>
        <v>73368</v>
      </c>
      <c r="L58" s="6"/>
    </row>
    <row r="59" spans="1:12">
      <c r="A59" s="24" t="s">
        <v>34</v>
      </c>
      <c r="B59" s="80"/>
      <c r="C59" s="13">
        <v>5990</v>
      </c>
      <c r="D59" s="14" t="s">
        <v>34</v>
      </c>
      <c r="E59" s="82"/>
      <c r="F59" s="118">
        <v>46800</v>
      </c>
      <c r="G59" s="52">
        <v>0</v>
      </c>
      <c r="H59" s="49">
        <v>20000</v>
      </c>
      <c r="I59" s="27">
        <v>7658</v>
      </c>
      <c r="J59" s="49">
        <v>13353</v>
      </c>
      <c r="K59" s="49">
        <v>15325</v>
      </c>
      <c r="L59" s="6"/>
    </row>
    <row r="60" spans="1:12">
      <c r="A60" s="22"/>
      <c r="B60" s="23"/>
      <c r="C60" s="15"/>
      <c r="D60" s="16"/>
      <c r="E60" s="83" t="s">
        <v>60</v>
      </c>
      <c r="F60" s="50">
        <f t="shared" ref="F60:K60" si="11">SUM(F59:F59)</f>
        <v>46800</v>
      </c>
      <c r="G60" s="50">
        <f t="shared" si="11"/>
        <v>0</v>
      </c>
      <c r="H60" s="50">
        <f t="shared" si="11"/>
        <v>20000</v>
      </c>
      <c r="I60" s="135">
        <f>SUM(I59:I59)</f>
        <v>7658</v>
      </c>
      <c r="J60" s="50">
        <f t="shared" si="11"/>
        <v>13353</v>
      </c>
      <c r="K60" s="50">
        <f t="shared" si="11"/>
        <v>15325</v>
      </c>
      <c r="L60" s="6"/>
    </row>
    <row r="61" spans="1:12">
      <c r="A61" s="24" t="s">
        <v>29</v>
      </c>
      <c r="B61" s="80"/>
      <c r="C61" s="13">
        <v>6490</v>
      </c>
      <c r="D61" s="14" t="s">
        <v>72</v>
      </c>
      <c r="E61" s="81"/>
      <c r="F61" s="121">
        <v>4000</v>
      </c>
      <c r="G61" s="52">
        <v>4000</v>
      </c>
      <c r="H61" s="52">
        <v>11000</v>
      </c>
      <c r="I61" s="27">
        <v>2322.5</v>
      </c>
      <c r="J61" s="49">
        <v>6702</v>
      </c>
      <c r="K61" s="49">
        <v>11320</v>
      </c>
      <c r="L61" s="6"/>
    </row>
    <row r="62" spans="1:12">
      <c r="A62" s="22"/>
      <c r="B62" s="23"/>
      <c r="C62" s="13">
        <v>6491</v>
      </c>
      <c r="D62" s="14" t="s">
        <v>73</v>
      </c>
      <c r="E62" s="82"/>
      <c r="F62" s="118">
        <v>7000</v>
      </c>
      <c r="G62" s="97">
        <v>7000</v>
      </c>
      <c r="H62" s="97" t="s">
        <v>82</v>
      </c>
      <c r="I62" s="95">
        <v>8565.25</v>
      </c>
      <c r="J62" s="49">
        <v>15368</v>
      </c>
      <c r="K62" s="49">
        <v>4311</v>
      </c>
      <c r="L62" s="6"/>
    </row>
    <row r="63" spans="1:12">
      <c r="A63" s="22"/>
      <c r="B63" s="23"/>
      <c r="C63" s="15"/>
      <c r="D63" s="16"/>
      <c r="E63" s="83" t="s">
        <v>60</v>
      </c>
      <c r="F63" s="50">
        <f t="shared" ref="F63:K63" si="12">SUM(F61:F62)</f>
        <v>11000</v>
      </c>
      <c r="G63" s="50">
        <f t="shared" si="12"/>
        <v>11000</v>
      </c>
      <c r="H63" s="50">
        <f t="shared" si="12"/>
        <v>11000</v>
      </c>
      <c r="I63" s="135">
        <f>SUM(I61:I62)</f>
        <v>10887.75</v>
      </c>
      <c r="J63" s="50">
        <f t="shared" si="12"/>
        <v>22070</v>
      </c>
      <c r="K63" s="50">
        <f t="shared" si="12"/>
        <v>15631</v>
      </c>
      <c r="L63" s="6"/>
    </row>
    <row r="64" spans="1:12">
      <c r="A64" s="24" t="s">
        <v>36</v>
      </c>
      <c r="B64" s="80"/>
      <c r="C64" s="13">
        <v>5010</v>
      </c>
      <c r="D64" s="14" t="s">
        <v>37</v>
      </c>
      <c r="E64" s="82"/>
      <c r="F64" s="118">
        <v>42000</v>
      </c>
      <c r="G64" s="49">
        <v>40000</v>
      </c>
      <c r="H64" s="49">
        <v>42500</v>
      </c>
      <c r="I64" s="27">
        <v>36249</v>
      </c>
      <c r="J64" s="49">
        <v>43249</v>
      </c>
      <c r="K64" s="49">
        <v>25250</v>
      </c>
      <c r="L64" s="6"/>
    </row>
    <row r="65" spans="1:18">
      <c r="A65" s="22"/>
      <c r="B65" s="23"/>
      <c r="C65" s="15"/>
      <c r="D65" s="16"/>
      <c r="E65" s="83" t="s">
        <v>60</v>
      </c>
      <c r="F65" s="50">
        <f t="shared" ref="F65:K65" si="13">SUM(F64:F64)</f>
        <v>42000</v>
      </c>
      <c r="G65" s="50">
        <f t="shared" si="13"/>
        <v>40000</v>
      </c>
      <c r="H65" s="50">
        <f t="shared" si="13"/>
        <v>42500</v>
      </c>
      <c r="I65" s="135">
        <f>SUM(I64:I64)</f>
        <v>36249</v>
      </c>
      <c r="J65" s="50">
        <f t="shared" si="13"/>
        <v>43249</v>
      </c>
      <c r="K65" s="50">
        <f t="shared" si="13"/>
        <v>25250</v>
      </c>
      <c r="L65" s="6"/>
    </row>
    <row r="66" spans="1:18">
      <c r="A66" s="24" t="s">
        <v>38</v>
      </c>
      <c r="B66" s="80"/>
      <c r="C66" s="13">
        <v>6210</v>
      </c>
      <c r="D66" s="14" t="s">
        <v>39</v>
      </c>
      <c r="E66" s="82"/>
      <c r="F66" s="118">
        <v>14000</v>
      </c>
      <c r="G66" s="49">
        <v>12000</v>
      </c>
      <c r="H66" s="49">
        <v>11500</v>
      </c>
      <c r="I66" s="27">
        <v>10974</v>
      </c>
      <c r="J66" s="49">
        <v>11388</v>
      </c>
      <c r="K66" s="49">
        <v>12111.03</v>
      </c>
      <c r="L66" s="6"/>
    </row>
    <row r="67" spans="1:18">
      <c r="A67" s="22"/>
      <c r="B67" s="23"/>
      <c r="C67" s="13">
        <v>6230</v>
      </c>
      <c r="D67" s="14" t="s">
        <v>40</v>
      </c>
      <c r="E67" s="81"/>
      <c r="F67" s="121">
        <v>5000</v>
      </c>
      <c r="G67" s="49">
        <v>5000</v>
      </c>
      <c r="H67" s="49">
        <v>3500</v>
      </c>
      <c r="I67" s="27">
        <v>7179</v>
      </c>
      <c r="J67" s="49">
        <v>2428.75</v>
      </c>
      <c r="K67" s="49">
        <v>7694</v>
      </c>
      <c r="L67" s="6"/>
    </row>
    <row r="68" spans="1:18">
      <c r="A68" s="22"/>
      <c r="B68" s="23"/>
      <c r="C68" s="13">
        <v>6250</v>
      </c>
      <c r="D68" s="14" t="s">
        <v>41</v>
      </c>
      <c r="E68" s="81"/>
      <c r="F68" s="121">
        <v>2500</v>
      </c>
      <c r="G68" s="49">
        <v>2000</v>
      </c>
      <c r="H68" s="49">
        <v>3000</v>
      </c>
      <c r="I68" s="27">
        <v>2430</v>
      </c>
      <c r="J68" s="49">
        <v>2695</v>
      </c>
      <c r="K68" s="49">
        <v>5217</v>
      </c>
      <c r="L68" s="6"/>
    </row>
    <row r="69" spans="1:18">
      <c r="A69" s="22"/>
      <c r="B69" s="23"/>
      <c r="C69" s="15"/>
      <c r="D69" s="16"/>
      <c r="E69" s="83" t="s">
        <v>60</v>
      </c>
      <c r="F69" s="50">
        <f t="shared" ref="F69:K69" si="14">SUM(F66:F68)</f>
        <v>21500</v>
      </c>
      <c r="G69" s="50">
        <f t="shared" si="14"/>
        <v>19000</v>
      </c>
      <c r="H69" s="50">
        <f t="shared" si="14"/>
        <v>18000</v>
      </c>
      <c r="I69" s="135">
        <f>SUM(I66:I68)</f>
        <v>20583</v>
      </c>
      <c r="J69" s="50">
        <f t="shared" si="14"/>
        <v>16511.75</v>
      </c>
      <c r="K69" s="50">
        <f t="shared" si="14"/>
        <v>25022.03</v>
      </c>
      <c r="L69" s="6"/>
    </row>
    <row r="70" spans="1:18">
      <c r="A70" s="71" t="s">
        <v>42</v>
      </c>
      <c r="B70" s="80"/>
      <c r="C70" s="13">
        <v>6110</v>
      </c>
      <c r="D70" s="14" t="s">
        <v>43</v>
      </c>
      <c r="E70" s="82"/>
      <c r="F70" s="118">
        <v>3000</v>
      </c>
      <c r="G70" s="49">
        <v>4000</v>
      </c>
      <c r="H70" s="49">
        <v>4000</v>
      </c>
      <c r="I70" s="27">
        <v>2285.8000000000002</v>
      </c>
      <c r="J70" s="49">
        <v>3576</v>
      </c>
      <c r="K70" s="49">
        <v>4005.63</v>
      </c>
      <c r="L70" s="6"/>
    </row>
    <row r="71" spans="1:18">
      <c r="A71" s="22"/>
      <c r="B71" s="23"/>
      <c r="C71" s="13">
        <v>6570</v>
      </c>
      <c r="D71" s="14" t="s">
        <v>44</v>
      </c>
      <c r="E71" s="82"/>
      <c r="F71" s="118">
        <v>1500</v>
      </c>
      <c r="G71" s="49">
        <v>1500</v>
      </c>
      <c r="H71" s="49">
        <v>1500</v>
      </c>
      <c r="I71" s="27">
        <v>1553.5</v>
      </c>
      <c r="J71" s="49">
        <v>1504</v>
      </c>
      <c r="K71" s="49">
        <v>1555</v>
      </c>
      <c r="L71" s="6"/>
    </row>
    <row r="72" spans="1:18">
      <c r="A72" s="22"/>
      <c r="B72" s="23"/>
      <c r="C72" s="13">
        <v>6970</v>
      </c>
      <c r="D72" s="14" t="s">
        <v>71</v>
      </c>
      <c r="E72" s="82"/>
      <c r="F72" s="118">
        <v>2000</v>
      </c>
      <c r="G72" s="49">
        <v>2000</v>
      </c>
      <c r="H72" s="49">
        <v>3000</v>
      </c>
      <c r="I72" s="27">
        <v>2070</v>
      </c>
      <c r="J72" s="49">
        <v>1534</v>
      </c>
      <c r="K72" s="49">
        <v>4427</v>
      </c>
      <c r="L72" s="7"/>
      <c r="M72" s="6"/>
      <c r="N72" s="106"/>
      <c r="O72" s="31"/>
      <c r="P72" s="31"/>
      <c r="Q72" s="31"/>
      <c r="R72" s="31"/>
    </row>
    <row r="73" spans="1:18">
      <c r="A73" s="22"/>
      <c r="B73" s="23"/>
      <c r="C73" s="13">
        <v>7830</v>
      </c>
      <c r="D73" s="14" t="s">
        <v>47</v>
      </c>
      <c r="E73" s="82"/>
      <c r="F73" s="118">
        <v>0</v>
      </c>
      <c r="G73" s="49">
        <v>0</v>
      </c>
      <c r="H73" s="49">
        <v>0</v>
      </c>
      <c r="I73" s="27">
        <v>0</v>
      </c>
      <c r="J73" s="51">
        <v>4000</v>
      </c>
      <c r="K73" s="49">
        <v>4000</v>
      </c>
      <c r="L73" s="6"/>
      <c r="M73" s="6"/>
      <c r="N73" s="6"/>
      <c r="O73" s="6"/>
      <c r="P73" s="6"/>
      <c r="Q73" s="6"/>
      <c r="R73" s="6"/>
    </row>
    <row r="74" spans="1:18">
      <c r="A74" s="22"/>
      <c r="B74" s="23"/>
      <c r="C74" s="122">
        <v>5410</v>
      </c>
      <c r="D74" s="123" t="s">
        <v>106</v>
      </c>
      <c r="E74" s="124"/>
      <c r="F74" s="125">
        <v>0</v>
      </c>
      <c r="G74" s="126"/>
      <c r="H74" s="126"/>
      <c r="I74" s="137">
        <v>4494</v>
      </c>
      <c r="J74" s="127"/>
      <c r="K74" s="126"/>
      <c r="L74" s="6"/>
      <c r="M74" s="6"/>
      <c r="N74" s="6"/>
      <c r="O74" s="6"/>
      <c r="P74" s="6"/>
      <c r="Q74" s="6"/>
      <c r="R74" s="6"/>
    </row>
    <row r="75" spans="1:18">
      <c r="A75" s="22"/>
      <c r="B75" s="23"/>
      <c r="C75" s="122">
        <v>6999</v>
      </c>
      <c r="D75" s="123" t="s">
        <v>105</v>
      </c>
      <c r="E75" s="124"/>
      <c r="F75" s="125">
        <v>1000</v>
      </c>
      <c r="G75" s="126"/>
      <c r="H75" s="126"/>
      <c r="I75" s="137">
        <v>823</v>
      </c>
      <c r="J75" s="127"/>
      <c r="K75" s="126"/>
      <c r="L75" s="6"/>
      <c r="M75" s="6"/>
      <c r="N75" s="6"/>
      <c r="O75" s="6"/>
      <c r="P75" s="6"/>
      <c r="Q75" s="6"/>
      <c r="R75" s="6"/>
    </row>
    <row r="76" spans="1:18">
      <c r="A76" s="22"/>
      <c r="B76" s="23"/>
      <c r="C76" s="122">
        <v>8310</v>
      </c>
      <c r="D76" s="123" t="s">
        <v>107</v>
      </c>
      <c r="E76" s="124"/>
      <c r="F76" s="125">
        <v>0</v>
      </c>
      <c r="G76" s="126"/>
      <c r="H76" s="126"/>
      <c r="I76" s="137">
        <v>-6</v>
      </c>
      <c r="J76" s="127"/>
      <c r="K76" s="126"/>
      <c r="L76" s="6"/>
      <c r="M76" s="6"/>
      <c r="N76" s="6"/>
      <c r="O76" s="6"/>
      <c r="P76" s="6"/>
      <c r="Q76" s="6"/>
      <c r="R76" s="6"/>
    </row>
    <row r="77" spans="1:18">
      <c r="A77" s="22"/>
      <c r="B77" s="23"/>
      <c r="C77" s="122">
        <v>8410</v>
      </c>
      <c r="D77" s="123" t="s">
        <v>104</v>
      </c>
      <c r="E77" s="124"/>
      <c r="F77" s="125">
        <v>0</v>
      </c>
      <c r="G77" s="126"/>
      <c r="H77" s="126"/>
      <c r="I77" s="137">
        <v>184</v>
      </c>
      <c r="J77" s="127"/>
      <c r="K77" s="126"/>
      <c r="L77" s="6"/>
      <c r="M77" s="6"/>
      <c r="N77" s="6"/>
      <c r="O77" s="6"/>
      <c r="P77" s="6"/>
      <c r="Q77" s="6"/>
      <c r="R77" s="6"/>
    </row>
    <row r="78" spans="1:18">
      <c r="A78" s="22"/>
      <c r="B78" s="23"/>
      <c r="C78" s="77"/>
      <c r="D78" s="78"/>
      <c r="E78" s="89" t="s">
        <v>60</v>
      </c>
      <c r="F78" s="79">
        <f>SUM(F70:F77)</f>
        <v>7500</v>
      </c>
      <c r="G78" s="79">
        <f>SUM(G70:G73)</f>
        <v>7500</v>
      </c>
      <c r="H78" s="79">
        <f>SUM(H70:H73)</f>
        <v>8500</v>
      </c>
      <c r="I78" s="138">
        <f>SUM(I70:I77)</f>
        <v>11404.3</v>
      </c>
      <c r="J78" s="79">
        <f>SUM(J70:J73)</f>
        <v>10614</v>
      </c>
      <c r="K78" s="79">
        <f>SUM(K70:K73)</f>
        <v>13987.630000000001</v>
      </c>
      <c r="L78" s="6"/>
      <c r="M78" s="6"/>
      <c r="N78" s="6"/>
      <c r="O78" s="6"/>
      <c r="P78" s="6"/>
      <c r="Q78" s="6"/>
      <c r="R78" s="6"/>
    </row>
    <row r="79" spans="1:18">
      <c r="A79" s="71" t="s">
        <v>103</v>
      </c>
      <c r="B79" s="80"/>
      <c r="C79" s="13">
        <v>6980</v>
      </c>
      <c r="D79" s="14" t="s">
        <v>46</v>
      </c>
      <c r="E79" s="82"/>
      <c r="F79" s="118">
        <v>10000</v>
      </c>
      <c r="G79" s="49">
        <v>10000</v>
      </c>
      <c r="H79" s="49">
        <v>1500</v>
      </c>
      <c r="I79" s="27">
        <v>4620</v>
      </c>
      <c r="J79" s="49">
        <v>1568</v>
      </c>
      <c r="K79" s="49">
        <v>1568</v>
      </c>
      <c r="L79" s="6"/>
      <c r="M79" s="6"/>
      <c r="N79" s="6"/>
      <c r="O79" s="6"/>
      <c r="P79" s="6"/>
      <c r="Q79" s="6"/>
      <c r="R79" s="6"/>
    </row>
    <row r="80" spans="1:18">
      <c r="A80" s="22"/>
      <c r="B80" s="23"/>
      <c r="C80" s="19"/>
      <c r="D80" s="92"/>
      <c r="E80" s="88" t="s">
        <v>60</v>
      </c>
      <c r="F80" s="105">
        <f t="shared" ref="F80:K80" si="15">SUM(F79)</f>
        <v>10000</v>
      </c>
      <c r="G80" s="105">
        <f t="shared" si="15"/>
        <v>10000</v>
      </c>
      <c r="H80" s="144">
        <f t="shared" si="15"/>
        <v>1500</v>
      </c>
      <c r="I80" s="139">
        <f t="shared" si="15"/>
        <v>4620</v>
      </c>
      <c r="J80" s="105">
        <f t="shared" si="15"/>
        <v>1568</v>
      </c>
      <c r="K80" s="105">
        <f t="shared" si="15"/>
        <v>1568</v>
      </c>
      <c r="L80" s="31"/>
      <c r="M80" s="6"/>
      <c r="N80" s="6"/>
      <c r="O80" s="6"/>
      <c r="P80" s="6"/>
      <c r="Q80" s="6"/>
      <c r="R80" s="6"/>
    </row>
    <row r="81" spans="1:18">
      <c r="A81" s="24" t="s">
        <v>48</v>
      </c>
      <c r="B81" s="80"/>
      <c r="C81" s="13">
        <v>6991</v>
      </c>
      <c r="D81" s="14" t="s">
        <v>49</v>
      </c>
      <c r="E81" s="82"/>
      <c r="F81" s="118">
        <v>3000</v>
      </c>
      <c r="G81" s="49">
        <v>3000</v>
      </c>
      <c r="H81" s="49">
        <v>5000</v>
      </c>
      <c r="I81" s="27">
        <v>2782</v>
      </c>
      <c r="J81" s="49">
        <v>8759</v>
      </c>
      <c r="K81" s="49">
        <v>7918</v>
      </c>
      <c r="L81" s="31"/>
      <c r="M81" s="6"/>
      <c r="N81" s="6"/>
      <c r="O81" s="6"/>
      <c r="P81" s="6"/>
      <c r="Q81" s="6"/>
      <c r="R81" s="6"/>
    </row>
    <row r="82" spans="1:18">
      <c r="A82" s="22"/>
      <c r="B82" s="23"/>
      <c r="C82" s="15"/>
      <c r="D82" s="16"/>
      <c r="E82" s="83" t="s">
        <v>60</v>
      </c>
      <c r="F82" s="50">
        <f t="shared" ref="F82:K82" si="16">SUM(F81)</f>
        <v>3000</v>
      </c>
      <c r="G82" s="50">
        <f t="shared" si="16"/>
        <v>3000</v>
      </c>
      <c r="H82" s="50">
        <f t="shared" si="16"/>
        <v>5000</v>
      </c>
      <c r="I82" s="135">
        <f>SUM(I81)</f>
        <v>2782</v>
      </c>
      <c r="J82" s="50">
        <f t="shared" si="16"/>
        <v>8759</v>
      </c>
      <c r="K82" s="50">
        <f t="shared" si="16"/>
        <v>7918</v>
      </c>
      <c r="L82" s="6"/>
      <c r="M82" s="107"/>
      <c r="N82" s="108"/>
      <c r="O82" s="6"/>
      <c r="P82" s="6"/>
      <c r="Q82" s="6"/>
      <c r="R82" s="6"/>
    </row>
    <row r="83" spans="1:18">
      <c r="A83" s="24" t="s">
        <v>50</v>
      </c>
      <c r="B83" s="80"/>
      <c r="C83" s="13">
        <v>4110</v>
      </c>
      <c r="D83" s="14" t="s">
        <v>93</v>
      </c>
      <c r="E83" s="82"/>
      <c r="F83" s="118">
        <v>0</v>
      </c>
      <c r="G83" s="52">
        <v>0</v>
      </c>
      <c r="H83" s="52">
        <v>6000</v>
      </c>
      <c r="I83" s="27">
        <v>0</v>
      </c>
      <c r="J83" s="49">
        <v>2042.75</v>
      </c>
      <c r="K83" s="49">
        <v>0</v>
      </c>
      <c r="L83" s="6"/>
      <c r="M83" s="6"/>
      <c r="N83" s="6"/>
      <c r="O83" s="6"/>
      <c r="P83" s="6"/>
      <c r="Q83" s="6"/>
      <c r="R83" s="6"/>
    </row>
    <row r="84" spans="1:18">
      <c r="A84" s="22"/>
      <c r="B84" s="23"/>
      <c r="C84" s="13">
        <v>6420</v>
      </c>
      <c r="D84" s="14" t="s">
        <v>51</v>
      </c>
      <c r="E84" s="82"/>
      <c r="F84" s="118">
        <v>0</v>
      </c>
      <c r="G84" s="52">
        <v>0</v>
      </c>
      <c r="H84" s="52">
        <v>0</v>
      </c>
      <c r="I84" s="27">
        <v>0</v>
      </c>
      <c r="J84" s="51">
        <v>0</v>
      </c>
      <c r="K84" s="51">
        <v>0</v>
      </c>
      <c r="L84" s="6"/>
      <c r="M84" s="6"/>
      <c r="N84" s="6"/>
      <c r="O84" s="6"/>
      <c r="P84" s="6"/>
      <c r="Q84" s="6"/>
      <c r="R84" s="6"/>
    </row>
    <row r="85" spans="1:18">
      <c r="A85" s="22"/>
      <c r="B85" s="23"/>
      <c r="C85" s="13">
        <v>6421</v>
      </c>
      <c r="D85" s="14" t="s">
        <v>52</v>
      </c>
      <c r="E85" s="82"/>
      <c r="F85" s="118">
        <v>0</v>
      </c>
      <c r="G85" s="52">
        <v>0</v>
      </c>
      <c r="H85" s="52">
        <v>0</v>
      </c>
      <c r="I85" s="27"/>
      <c r="J85" s="51">
        <v>15000</v>
      </c>
      <c r="K85" s="49">
        <v>7500</v>
      </c>
      <c r="L85" s="6"/>
    </row>
    <row r="86" spans="1:18">
      <c r="A86" s="22"/>
      <c r="B86" s="23"/>
      <c r="C86" s="13">
        <v>6471</v>
      </c>
      <c r="D86" s="14" t="s">
        <v>53</v>
      </c>
      <c r="E86" s="82"/>
      <c r="F86" s="118">
        <v>0</v>
      </c>
      <c r="G86" s="97">
        <v>0</v>
      </c>
      <c r="H86" s="97">
        <v>0</v>
      </c>
      <c r="I86" s="95">
        <v>0</v>
      </c>
      <c r="J86" s="51">
        <v>0</v>
      </c>
      <c r="K86" s="51">
        <v>0</v>
      </c>
      <c r="L86" s="6"/>
    </row>
    <row r="87" spans="1:18">
      <c r="A87" s="22"/>
      <c r="B87" s="23"/>
      <c r="C87" s="13">
        <v>6551</v>
      </c>
      <c r="D87" s="14" t="s">
        <v>54</v>
      </c>
      <c r="E87" s="82"/>
      <c r="F87" s="118">
        <v>0</v>
      </c>
      <c r="G87" s="52">
        <v>0</v>
      </c>
      <c r="H87" s="52">
        <v>0</v>
      </c>
      <c r="I87" s="27">
        <v>0</v>
      </c>
      <c r="J87" s="49">
        <v>12500</v>
      </c>
      <c r="K87" s="49">
        <v>0</v>
      </c>
      <c r="L87" s="6"/>
    </row>
    <row r="88" spans="1:18">
      <c r="A88" s="22"/>
      <c r="B88" s="23"/>
      <c r="C88" s="13">
        <v>6590</v>
      </c>
      <c r="D88" s="14" t="s">
        <v>55</v>
      </c>
      <c r="E88" s="82"/>
      <c r="F88" s="118">
        <v>50000</v>
      </c>
      <c r="G88" s="52">
        <v>50000</v>
      </c>
      <c r="H88" s="52">
        <v>50000</v>
      </c>
      <c r="I88" s="27">
        <v>64725</v>
      </c>
      <c r="J88" s="49">
        <v>50500</v>
      </c>
      <c r="K88" s="49">
        <v>50000</v>
      </c>
    </row>
    <row r="89" spans="1:18">
      <c r="A89" s="22"/>
      <c r="B89" s="23"/>
      <c r="C89" s="15"/>
      <c r="D89" s="16"/>
      <c r="E89" s="83" t="s">
        <v>60</v>
      </c>
      <c r="F89" s="96">
        <f t="shared" ref="F89:K89" si="17">SUM(F83:F88)</f>
        <v>50000</v>
      </c>
      <c r="G89" s="96">
        <f t="shared" si="17"/>
        <v>50000</v>
      </c>
      <c r="H89" s="96">
        <f t="shared" si="17"/>
        <v>56000</v>
      </c>
      <c r="I89" s="135">
        <f t="shared" si="17"/>
        <v>64725</v>
      </c>
      <c r="J89" s="50">
        <f t="shared" si="17"/>
        <v>80042.75</v>
      </c>
      <c r="K89" s="50">
        <f t="shared" si="17"/>
        <v>57500</v>
      </c>
    </row>
    <row r="90" spans="1:18">
      <c r="A90" s="24" t="s">
        <v>61</v>
      </c>
      <c r="B90" s="80"/>
      <c r="C90" s="13"/>
      <c r="D90" s="14" t="s">
        <v>59</v>
      </c>
      <c r="E90" s="82"/>
      <c r="F90" s="118">
        <v>20000</v>
      </c>
      <c r="G90" s="49">
        <v>20000</v>
      </c>
      <c r="H90" s="49">
        <v>18950</v>
      </c>
      <c r="I90" s="27">
        <v>18469</v>
      </c>
      <c r="J90" s="49">
        <v>16031</v>
      </c>
      <c r="K90" s="49">
        <v>209668</v>
      </c>
    </row>
    <row r="91" spans="1:18">
      <c r="A91" s="22"/>
      <c r="B91" s="23"/>
      <c r="C91" s="13"/>
      <c r="D91" s="14" t="s">
        <v>100</v>
      </c>
      <c r="E91" s="82"/>
      <c r="F91" s="118">
        <v>5000</v>
      </c>
      <c r="G91" s="49">
        <v>0</v>
      </c>
      <c r="H91" s="49">
        <v>5000</v>
      </c>
      <c r="I91" s="27">
        <v>0</v>
      </c>
      <c r="J91" s="49"/>
      <c r="K91" s="49"/>
    </row>
    <row r="92" spans="1:18">
      <c r="A92" s="22"/>
      <c r="B92" s="23"/>
      <c r="C92" s="13"/>
      <c r="D92" s="14" t="s">
        <v>91</v>
      </c>
      <c r="E92" s="82"/>
      <c r="F92" s="118">
        <v>89750</v>
      </c>
      <c r="G92" s="49">
        <v>150000</v>
      </c>
      <c r="H92" s="49"/>
      <c r="I92" s="27">
        <v>28125</v>
      </c>
      <c r="J92" s="49"/>
      <c r="K92" s="49"/>
    </row>
    <row r="93" spans="1:18">
      <c r="A93" s="22"/>
      <c r="B93" s="23"/>
      <c r="C93" s="13"/>
      <c r="D93" s="14" t="s">
        <v>92</v>
      </c>
      <c r="E93" s="82"/>
      <c r="F93" s="118">
        <v>0</v>
      </c>
      <c r="G93" s="49">
        <v>162000</v>
      </c>
      <c r="H93" s="49"/>
      <c r="I93" s="27">
        <v>31750</v>
      </c>
      <c r="J93" s="49"/>
      <c r="K93" s="49"/>
    </row>
    <row r="94" spans="1:18" ht="12" thickBot="1">
      <c r="A94" s="103"/>
      <c r="B94" s="11"/>
      <c r="C94" s="93"/>
      <c r="D94" s="94"/>
      <c r="E94" s="104" t="s">
        <v>60</v>
      </c>
      <c r="F94" s="99">
        <f>SUM(F90:F93)</f>
        <v>114750</v>
      </c>
      <c r="G94" s="99">
        <f>SUM(G90:G93)</f>
        <v>332000</v>
      </c>
      <c r="H94" s="99">
        <f>SUM(H90:H91)</f>
        <v>23950</v>
      </c>
      <c r="I94" s="140">
        <f>SUM(I90:I93)</f>
        <v>78344</v>
      </c>
      <c r="J94" s="99">
        <f>SUM(J90)</f>
        <v>16031</v>
      </c>
      <c r="K94" s="99">
        <f>SUM(K90)</f>
        <v>209668</v>
      </c>
    </row>
    <row r="95" spans="1:18" ht="12" thickBot="1"/>
    <row r="96" spans="1:18" ht="12" thickBot="1">
      <c r="A96" s="17"/>
      <c r="B96" s="18"/>
      <c r="C96" s="110"/>
      <c r="D96" s="109"/>
      <c r="E96" s="26" t="s">
        <v>60</v>
      </c>
      <c r="F96" s="113">
        <f>F21+F23+F28+F30+F34+F36+F40+F42+F49+F53+F55+F58+F60+F63+F65+F69+F78+F80+F82+F89+F94</f>
        <v>1433450</v>
      </c>
      <c r="G96" s="113">
        <f>G21+G23+G28+G30+G34+G36+G40+G42+G49+G53+G55+G58+G60+G63+G65+G69+G78+G80+G82+G89+G94</f>
        <v>1551000</v>
      </c>
      <c r="H96" s="30">
        <f>H21+H23+H28+H30+H34+H36+H40+H42+H49+H53+H55+H58+H60+H63+H65+H69+H78+H82+H94+H89</f>
        <v>1252950</v>
      </c>
      <c r="I96" s="141">
        <f>I21+I23+I28+I30+I34+I36+I40+I42+I49+I53+I55+I58+I60+I63+I65+I69+I78+I82+I94+I89+I80</f>
        <v>1366490.07</v>
      </c>
      <c r="J96" s="53">
        <f>J21+J23+J28+J30+J34+J36+J40+J42+J49+J53+J55+J58+J60+J63+J65+J69+J78+J82+J94+J89</f>
        <v>1388539.15</v>
      </c>
      <c r="K96" s="53">
        <f>K21+K23+K28+K30+K34+K36+K40+K42+K49+K53+K55+K58+K60+K63+K65+K69+K78+K82+K94+K89</f>
        <v>1236465.4500000002</v>
      </c>
    </row>
    <row r="97" spans="1:11" ht="12" thickBot="1"/>
    <row r="98" spans="1:11" ht="12" thickBot="1">
      <c r="A98" s="55" t="s">
        <v>96</v>
      </c>
      <c r="B98" s="56"/>
      <c r="C98" s="57"/>
      <c r="D98" s="58"/>
      <c r="E98" s="62"/>
      <c r="F98" s="114">
        <f>SUM(F13-F96)</f>
        <v>50</v>
      </c>
      <c r="G98" s="114">
        <f>SUM(G13-G96)</f>
        <v>0</v>
      </c>
      <c r="H98" s="59">
        <v>0</v>
      </c>
      <c r="I98" s="142">
        <f>SUM(I13-I96)</f>
        <v>19515.929999999935</v>
      </c>
      <c r="J98" s="59">
        <f>SUM(J13-J96)</f>
        <v>-148239.14999999991</v>
      </c>
      <c r="K98" s="59">
        <f>SUM(K13-K96)</f>
        <v>-14165.450000000186</v>
      </c>
    </row>
    <row r="105" spans="1:11">
      <c r="A105" s="1"/>
      <c r="B105" s="1"/>
      <c r="C105" s="1"/>
      <c r="G105" s="1"/>
      <c r="H105" s="1"/>
      <c r="I105" s="143"/>
      <c r="J105" s="1"/>
      <c r="K105" s="1"/>
    </row>
  </sheetData>
  <phoneticPr fontId="2" type="noConversion"/>
  <pageMargins left="0.70000000000000007" right="0.70000000000000007" top="0.75000000000000011" bottom="0.75000000000000011" header="0.30000000000000004" footer="0.30000000000000004"/>
  <pageSetup paperSize="9" scale="57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D3" sqref="D3"/>
    </sheetView>
  </sheetViews>
  <sheetFormatPr baseColWidth="10" defaultColWidth="8.83203125" defaultRowHeight="14" x14ac:dyDescent="0"/>
  <sheetData>
    <row r="1" spans="1:8">
      <c r="A1" s="1" t="s">
        <v>0</v>
      </c>
      <c r="B1" s="1"/>
      <c r="C1" s="1"/>
      <c r="D1" s="1"/>
      <c r="E1" s="1"/>
      <c r="F1" s="2">
        <v>2011</v>
      </c>
      <c r="G1" s="3">
        <v>2010</v>
      </c>
      <c r="H1" s="2" t="s">
        <v>59</v>
      </c>
    </row>
    <row r="2" spans="1:8">
      <c r="A2" s="1"/>
      <c r="B2" s="1"/>
      <c r="C2" s="1"/>
      <c r="D2" s="1"/>
      <c r="E2" s="1"/>
      <c r="F2" s="1"/>
      <c r="G2" s="4"/>
      <c r="H2" s="1"/>
    </row>
    <row r="3" spans="1:8">
      <c r="A3" s="1" t="s">
        <v>1</v>
      </c>
      <c r="B3" s="1"/>
      <c r="C3" s="1">
        <v>5810</v>
      </c>
      <c r="D3" s="1" t="s">
        <v>1</v>
      </c>
      <c r="E3" s="1"/>
      <c r="F3" s="1"/>
      <c r="G3" s="4">
        <v>105180</v>
      </c>
      <c r="H3" s="1">
        <v>18000</v>
      </c>
    </row>
    <row r="4" spans="1:8">
      <c r="A4" s="1"/>
      <c r="B4" s="1"/>
      <c r="C4" s="1">
        <v>7330</v>
      </c>
      <c r="D4" s="1" t="s">
        <v>2</v>
      </c>
      <c r="E4" s="1"/>
      <c r="F4" s="1"/>
      <c r="G4" s="4">
        <v>9232</v>
      </c>
      <c r="H4" s="1"/>
    </row>
    <row r="5" spans="1:8">
      <c r="A5" s="1"/>
      <c r="B5" s="1"/>
      <c r="C5" s="1">
        <v>7331</v>
      </c>
      <c r="D5" s="1" t="s">
        <v>3</v>
      </c>
      <c r="E5" s="1"/>
      <c r="F5" s="1"/>
      <c r="G5" s="4">
        <v>1862</v>
      </c>
      <c r="H5" s="1"/>
    </row>
    <row r="6" spans="1:8">
      <c r="A6" s="1"/>
      <c r="B6" s="1"/>
      <c r="C6" s="1"/>
      <c r="D6" s="1"/>
      <c r="E6" s="1"/>
      <c r="F6" s="1"/>
      <c r="G6" s="4"/>
      <c r="H6" s="1"/>
    </row>
    <row r="7" spans="1:8">
      <c r="A7" s="1" t="s">
        <v>4</v>
      </c>
      <c r="B7" s="1"/>
      <c r="C7" s="1">
        <v>5811</v>
      </c>
      <c r="D7" s="1" t="s">
        <v>4</v>
      </c>
      <c r="E7" s="1"/>
      <c r="F7" s="1"/>
      <c r="G7" s="4">
        <v>32275</v>
      </c>
      <c r="H7" s="1">
        <v>25000</v>
      </c>
    </row>
    <row r="8" spans="1:8">
      <c r="A8" s="1"/>
      <c r="B8" s="1"/>
      <c r="C8" s="1">
        <v>7332</v>
      </c>
      <c r="D8" s="1" t="s">
        <v>5</v>
      </c>
      <c r="E8" s="1"/>
      <c r="F8" s="1"/>
      <c r="G8" s="4">
        <v>223</v>
      </c>
      <c r="H8" s="1"/>
    </row>
    <row r="9" spans="1:8">
      <c r="A9" s="1"/>
      <c r="B9" s="1"/>
      <c r="C9" s="1">
        <v>7333</v>
      </c>
      <c r="D9" s="1" t="s">
        <v>6</v>
      </c>
      <c r="E9" s="1"/>
      <c r="F9" s="1"/>
      <c r="G9" s="4">
        <v>108</v>
      </c>
      <c r="H9" s="1"/>
    </row>
    <row r="10" spans="1:8">
      <c r="A10" s="1"/>
      <c r="B10" s="1"/>
      <c r="C10" s="1"/>
      <c r="D10" s="1"/>
      <c r="E10" s="1"/>
      <c r="F10" s="1"/>
      <c r="G10" s="4"/>
      <c r="H10" s="1"/>
    </row>
    <row r="11" spans="1:8">
      <c r="A11" s="1" t="s">
        <v>7</v>
      </c>
      <c r="B11" s="1"/>
      <c r="C11" s="1">
        <v>5830</v>
      </c>
      <c r="D11" s="1" t="s">
        <v>8</v>
      </c>
      <c r="E11" s="1"/>
      <c r="F11" s="1"/>
      <c r="G11" s="4">
        <v>76500</v>
      </c>
      <c r="H11" s="1">
        <v>41000</v>
      </c>
    </row>
    <row r="12" spans="1:8">
      <c r="A12" s="1"/>
      <c r="B12" s="1"/>
      <c r="C12" s="1"/>
      <c r="D12" s="1"/>
      <c r="E12" s="1"/>
      <c r="F12" s="1"/>
      <c r="G12" s="4"/>
      <c r="H12" s="1"/>
    </row>
    <row r="13" spans="1:8">
      <c r="A13" s="1" t="s">
        <v>9</v>
      </c>
      <c r="B13" s="1"/>
      <c r="C13" s="1">
        <v>5831</v>
      </c>
      <c r="D13" s="1" t="s">
        <v>10</v>
      </c>
      <c r="E13" s="1"/>
      <c r="F13" s="1"/>
      <c r="G13" s="4">
        <v>27816</v>
      </c>
      <c r="H13" s="1">
        <v>8000</v>
      </c>
    </row>
    <row r="14" spans="1:8">
      <c r="A14" s="1"/>
      <c r="B14" s="1"/>
      <c r="C14" s="1">
        <v>7322</v>
      </c>
      <c r="D14" s="1" t="s">
        <v>11</v>
      </c>
      <c r="E14" s="1"/>
      <c r="F14" s="1"/>
      <c r="G14" s="4">
        <v>3216</v>
      </c>
      <c r="H14" s="1"/>
    </row>
    <row r="15" spans="1:8">
      <c r="A15" s="1"/>
      <c r="B15" s="1"/>
      <c r="C15" s="1">
        <v>7323</v>
      </c>
      <c r="D15" s="1" t="s">
        <v>12</v>
      </c>
      <c r="E15" s="1"/>
      <c r="F15" s="1"/>
      <c r="G15" s="4">
        <v>1939</v>
      </c>
      <c r="H15" s="1"/>
    </row>
    <row r="16" spans="1:8">
      <c r="A16" s="1"/>
      <c r="B16" s="1"/>
      <c r="C16" s="1"/>
      <c r="D16" s="1"/>
      <c r="E16" s="1"/>
      <c r="F16" s="1"/>
      <c r="G16" s="4"/>
      <c r="H16" s="1"/>
    </row>
    <row r="17" spans="1:8">
      <c r="A17" s="1" t="s">
        <v>17</v>
      </c>
      <c r="B17" s="1"/>
      <c r="C17" s="1">
        <v>6410</v>
      </c>
      <c r="D17" s="1" t="s">
        <v>18</v>
      </c>
      <c r="E17" s="1"/>
      <c r="F17" s="1"/>
      <c r="G17" s="4">
        <v>78800</v>
      </c>
      <c r="H17" s="1"/>
    </row>
    <row r="18" spans="1:8">
      <c r="A18" s="1"/>
      <c r="B18" s="1"/>
      <c r="C18" s="1">
        <v>6411</v>
      </c>
      <c r="D18" s="1" t="s">
        <v>19</v>
      </c>
      <c r="E18" s="1"/>
      <c r="F18" s="1"/>
      <c r="G18" s="4">
        <v>41184</v>
      </c>
      <c r="H18" s="1"/>
    </row>
    <row r="19" spans="1:8">
      <c r="A19" s="1"/>
      <c r="B19" s="1"/>
      <c r="C19" s="1">
        <v>6412</v>
      </c>
      <c r="D19" s="1" t="s">
        <v>20</v>
      </c>
      <c r="E19" s="1"/>
      <c r="F19" s="1"/>
      <c r="G19" s="5" t="s">
        <v>56</v>
      </c>
      <c r="H19" s="1"/>
    </row>
    <row r="20" spans="1:8">
      <c r="A20" s="1"/>
      <c r="B20" s="1"/>
      <c r="C20" s="1"/>
      <c r="D20" s="1"/>
      <c r="E20" s="1"/>
      <c r="F20" s="1"/>
      <c r="G20" s="4"/>
      <c r="H20" s="1"/>
    </row>
    <row r="21" spans="1:8">
      <c r="A21" s="1" t="s">
        <v>21</v>
      </c>
      <c r="B21" s="1"/>
      <c r="C21" s="1">
        <v>6470</v>
      </c>
      <c r="D21" s="1" t="s">
        <v>22</v>
      </c>
      <c r="E21" s="1"/>
      <c r="F21" s="1"/>
      <c r="G21" s="4">
        <v>17864</v>
      </c>
      <c r="H21" s="1"/>
    </row>
    <row r="22" spans="1:8">
      <c r="A22" s="1"/>
      <c r="B22" s="1"/>
      <c r="C22" s="1"/>
      <c r="D22" s="1"/>
      <c r="E22" s="1"/>
      <c r="F22" s="1"/>
      <c r="G22" s="4"/>
      <c r="H22" s="1"/>
    </row>
    <row r="23" spans="1:8">
      <c r="A23" s="1" t="s">
        <v>13</v>
      </c>
      <c r="B23" s="1"/>
      <c r="C23" s="1">
        <v>7211</v>
      </c>
      <c r="D23" s="1" t="s">
        <v>14</v>
      </c>
      <c r="E23" s="1"/>
      <c r="F23" s="1"/>
      <c r="G23" s="4">
        <v>243329</v>
      </c>
      <c r="H23" s="1"/>
    </row>
    <row r="24" spans="1:8">
      <c r="A24" s="1"/>
      <c r="B24" s="1"/>
      <c r="C24" s="1">
        <v>7214</v>
      </c>
      <c r="D24" s="1" t="s">
        <v>15</v>
      </c>
      <c r="E24" s="1"/>
      <c r="F24" s="1"/>
      <c r="G24" s="4">
        <v>17982</v>
      </c>
      <c r="H24" s="1"/>
    </row>
    <row r="25" spans="1:8">
      <c r="A25" s="1"/>
      <c r="B25" s="1"/>
      <c r="C25" s="1">
        <v>7511</v>
      </c>
      <c r="D25" s="1" t="s">
        <v>16</v>
      </c>
      <c r="E25" s="1"/>
      <c r="F25" s="1"/>
      <c r="G25" s="4">
        <v>115320</v>
      </c>
      <c r="H25" s="1"/>
    </row>
    <row r="26" spans="1:8">
      <c r="A26" s="1"/>
      <c r="B26" s="1"/>
      <c r="C26" s="1"/>
      <c r="D26" s="1"/>
      <c r="E26" s="1"/>
      <c r="F26" s="1"/>
      <c r="G26" s="4"/>
      <c r="H26" s="1"/>
    </row>
    <row r="27" spans="1:8">
      <c r="A27" s="1" t="s">
        <v>23</v>
      </c>
      <c r="B27" s="1"/>
      <c r="C27" s="1">
        <v>7530</v>
      </c>
      <c r="D27" s="1" t="s">
        <v>24</v>
      </c>
      <c r="E27" s="1"/>
      <c r="F27" s="1"/>
      <c r="G27" s="4">
        <v>6947</v>
      </c>
      <c r="H27" s="1"/>
    </row>
    <row r="28" spans="1:8">
      <c r="A28" s="1"/>
      <c r="B28" s="1"/>
      <c r="C28" s="1">
        <v>7560</v>
      </c>
      <c r="D28" s="1" t="s">
        <v>25</v>
      </c>
      <c r="E28" s="1"/>
      <c r="F28" s="1"/>
      <c r="G28" s="4">
        <v>28640</v>
      </c>
      <c r="H28" s="1"/>
    </row>
    <row r="29" spans="1:8">
      <c r="A29" s="1"/>
      <c r="B29" s="1"/>
      <c r="C29" s="1">
        <v>7571</v>
      </c>
      <c r="D29" s="1" t="s">
        <v>26</v>
      </c>
      <c r="E29" s="1"/>
      <c r="F29" s="1"/>
      <c r="G29" s="4">
        <v>450</v>
      </c>
      <c r="H29" s="1"/>
    </row>
    <row r="30" spans="1:8">
      <c r="A30" s="1"/>
      <c r="B30" s="1"/>
      <c r="C30" s="1">
        <v>7610</v>
      </c>
      <c r="D30" s="1" t="s">
        <v>27</v>
      </c>
      <c r="E30" s="1"/>
      <c r="F30" s="1"/>
      <c r="G30" s="4">
        <v>12500</v>
      </c>
      <c r="H30" s="1"/>
    </row>
    <row r="31" spans="1:8">
      <c r="A31" s="1"/>
      <c r="B31" s="1"/>
      <c r="C31" s="1">
        <v>7650</v>
      </c>
      <c r="D31" s="1" t="s">
        <v>28</v>
      </c>
      <c r="E31" s="1"/>
      <c r="F31" s="1"/>
      <c r="G31" s="4">
        <v>480</v>
      </c>
      <c r="H31" s="1"/>
    </row>
    <row r="32" spans="1:8">
      <c r="A32" s="1"/>
      <c r="B32" s="1"/>
      <c r="C32" s="1"/>
      <c r="D32" s="1"/>
      <c r="E32" s="1"/>
      <c r="F32" s="1"/>
      <c r="G32" s="4"/>
      <c r="H32" s="1"/>
    </row>
    <row r="33" spans="1:8">
      <c r="A33" s="1" t="s">
        <v>29</v>
      </c>
      <c r="B33" s="1"/>
      <c r="C33" s="1">
        <v>6490</v>
      </c>
      <c r="D33" s="1" t="s">
        <v>30</v>
      </c>
      <c r="E33" s="1"/>
      <c r="F33" s="1"/>
      <c r="G33" s="4">
        <v>11320</v>
      </c>
      <c r="H33" s="1"/>
    </row>
    <row r="34" spans="1:8">
      <c r="A34" s="1"/>
      <c r="B34" s="1"/>
      <c r="C34" s="1">
        <v>6491</v>
      </c>
      <c r="D34" s="1" t="s">
        <v>31</v>
      </c>
      <c r="E34" s="1"/>
      <c r="F34" s="1"/>
      <c r="G34" s="4">
        <v>8179</v>
      </c>
      <c r="H34" s="1">
        <v>4131</v>
      </c>
    </row>
    <row r="35" spans="1:8">
      <c r="A35" s="1"/>
      <c r="B35" s="1"/>
      <c r="C35" s="1">
        <v>7631</v>
      </c>
      <c r="D35" s="1" t="s">
        <v>32</v>
      </c>
      <c r="E35" s="1"/>
      <c r="F35" s="1"/>
      <c r="G35" s="4">
        <v>263</v>
      </c>
      <c r="H35" s="1"/>
    </row>
    <row r="36" spans="1:8">
      <c r="A36" s="1"/>
      <c r="B36" s="1"/>
      <c r="C36" s="1">
        <v>7632</v>
      </c>
      <c r="D36" s="1" t="s">
        <v>33</v>
      </c>
      <c r="E36" s="1"/>
      <c r="F36" s="1"/>
      <c r="G36" s="5" t="s">
        <v>56</v>
      </c>
      <c r="H36" s="1"/>
    </row>
    <row r="37" spans="1:8">
      <c r="A37" s="1"/>
      <c r="B37" s="1"/>
      <c r="C37" s="1"/>
      <c r="D37" s="1"/>
      <c r="E37" s="1"/>
      <c r="F37" s="1"/>
      <c r="G37" s="4"/>
      <c r="H37" s="1"/>
    </row>
    <row r="38" spans="1:8">
      <c r="A38" s="1" t="s">
        <v>57</v>
      </c>
      <c r="B38" s="1"/>
      <c r="C38" s="1">
        <v>6461</v>
      </c>
      <c r="D38" s="1" t="s">
        <v>57</v>
      </c>
      <c r="E38" s="1"/>
      <c r="F38" s="1"/>
      <c r="G38" s="4">
        <v>58611</v>
      </c>
      <c r="H38" s="1"/>
    </row>
    <row r="39" spans="1:8">
      <c r="A39" s="1"/>
      <c r="B39" s="1"/>
      <c r="C39" s="1"/>
      <c r="D39" s="1"/>
      <c r="E39" s="1"/>
      <c r="F39" s="1"/>
      <c r="G39" s="4"/>
      <c r="H39" s="1"/>
    </row>
    <row r="40" spans="1:8">
      <c r="A40" s="1" t="s">
        <v>34</v>
      </c>
      <c r="B40" s="1"/>
      <c r="C40" s="1">
        <v>5990</v>
      </c>
      <c r="D40" s="1" t="s">
        <v>34</v>
      </c>
      <c r="E40" s="1"/>
      <c r="F40" s="1"/>
      <c r="G40" s="4">
        <v>23298</v>
      </c>
      <c r="H40" s="1">
        <v>19398</v>
      </c>
    </row>
    <row r="41" spans="1:8">
      <c r="A41" s="1"/>
      <c r="B41" s="1"/>
      <c r="C41" s="1">
        <v>6550</v>
      </c>
      <c r="D41" s="1" t="s">
        <v>35</v>
      </c>
      <c r="E41" s="1"/>
      <c r="F41" s="1"/>
      <c r="G41" s="4">
        <v>35988</v>
      </c>
      <c r="H41" s="1"/>
    </row>
    <row r="42" spans="1:8">
      <c r="A42" s="1"/>
      <c r="B42" s="1"/>
      <c r="C42" s="1"/>
      <c r="D42" s="1"/>
      <c r="E42" s="1"/>
      <c r="F42" s="1"/>
      <c r="G42" s="4"/>
      <c r="H42" s="1"/>
    </row>
    <row r="43" spans="1:8">
      <c r="A43" s="1" t="s">
        <v>36</v>
      </c>
      <c r="B43" s="1"/>
      <c r="C43" s="1">
        <v>5010</v>
      </c>
      <c r="D43" s="1" t="s">
        <v>37</v>
      </c>
      <c r="E43" s="1"/>
      <c r="F43" s="1"/>
      <c r="G43" s="4">
        <v>43601</v>
      </c>
      <c r="H43" s="1">
        <v>18351</v>
      </c>
    </row>
    <row r="44" spans="1:8">
      <c r="A44" s="1"/>
      <c r="B44" s="1"/>
      <c r="C44" s="1"/>
      <c r="D44" s="1"/>
      <c r="E44" s="1"/>
      <c r="F44" s="1"/>
      <c r="G44" s="4"/>
      <c r="H44" s="1"/>
    </row>
    <row r="45" spans="1:8">
      <c r="A45" s="1" t="s">
        <v>38</v>
      </c>
      <c r="B45" s="1"/>
      <c r="C45" s="1">
        <v>6210</v>
      </c>
      <c r="D45" s="1" t="s">
        <v>39</v>
      </c>
      <c r="E45" s="1"/>
      <c r="F45" s="1"/>
      <c r="G45" s="4">
        <v>12111</v>
      </c>
      <c r="H45" s="1"/>
    </row>
    <row r="46" spans="1:8">
      <c r="A46" s="1"/>
      <c r="B46" s="1"/>
      <c r="C46" s="1">
        <v>6230</v>
      </c>
      <c r="D46" s="1" t="s">
        <v>40</v>
      </c>
      <c r="E46" s="1"/>
      <c r="F46" s="1"/>
      <c r="G46" s="4">
        <v>7694</v>
      </c>
      <c r="H46" s="1"/>
    </row>
    <row r="47" spans="1:8">
      <c r="A47" s="1"/>
      <c r="B47" s="1"/>
      <c r="C47" s="1">
        <v>6250</v>
      </c>
      <c r="D47" s="1" t="s">
        <v>41</v>
      </c>
      <c r="E47" s="1"/>
      <c r="F47" s="1"/>
      <c r="G47" s="4">
        <v>5217</v>
      </c>
      <c r="H47" s="1"/>
    </row>
    <row r="48" spans="1:8">
      <c r="A48" s="1"/>
      <c r="B48" s="1"/>
      <c r="C48" s="1"/>
      <c r="D48" s="1"/>
      <c r="E48" s="1"/>
      <c r="F48" s="1"/>
      <c r="G48" s="4"/>
      <c r="H48" s="1"/>
    </row>
    <row r="49" spans="1:8">
      <c r="A49" s="1" t="s">
        <v>42</v>
      </c>
      <c r="B49" s="1"/>
      <c r="C49" s="1">
        <v>6110</v>
      </c>
      <c r="D49" s="1" t="s">
        <v>43</v>
      </c>
      <c r="E49" s="1"/>
      <c r="F49" s="1"/>
      <c r="G49" s="4">
        <v>4006</v>
      </c>
      <c r="H49" s="1"/>
    </row>
    <row r="50" spans="1:8">
      <c r="A50" s="1"/>
      <c r="B50" s="1"/>
      <c r="C50" s="1">
        <v>6570</v>
      </c>
      <c r="D50" s="1" t="s">
        <v>44</v>
      </c>
      <c r="E50" s="1"/>
      <c r="F50" s="1"/>
      <c r="G50" s="4">
        <v>1555</v>
      </c>
      <c r="H50" s="1"/>
    </row>
    <row r="51" spans="1:8">
      <c r="A51" s="1"/>
      <c r="B51" s="1"/>
      <c r="C51" s="1">
        <v>6970</v>
      </c>
      <c r="D51" s="1" t="s">
        <v>45</v>
      </c>
      <c r="E51" s="1"/>
      <c r="F51" s="1"/>
      <c r="G51" s="4">
        <v>4427</v>
      </c>
      <c r="H51" s="1"/>
    </row>
    <row r="52" spans="1:8">
      <c r="A52" s="1"/>
      <c r="B52" s="1"/>
      <c r="C52" s="1">
        <v>6980</v>
      </c>
      <c r="D52" s="1" t="s">
        <v>46</v>
      </c>
      <c r="E52" s="1"/>
      <c r="F52" s="1"/>
      <c r="G52" s="4">
        <v>1568</v>
      </c>
      <c r="H52" s="1"/>
    </row>
    <row r="53" spans="1:8">
      <c r="A53" s="1"/>
      <c r="B53" s="1"/>
      <c r="C53" s="1">
        <v>7830</v>
      </c>
      <c r="D53" s="1" t="s">
        <v>47</v>
      </c>
      <c r="E53" s="1"/>
      <c r="F53" s="1"/>
      <c r="G53" s="4">
        <v>4000</v>
      </c>
      <c r="H53" s="1"/>
    </row>
    <row r="54" spans="1:8">
      <c r="A54" s="1"/>
      <c r="B54" s="1"/>
      <c r="C54" s="1"/>
      <c r="D54" s="1"/>
      <c r="E54" s="1"/>
      <c r="F54" s="1"/>
      <c r="G54" s="4"/>
      <c r="H54" s="1"/>
    </row>
    <row r="55" spans="1:8">
      <c r="A55" s="1" t="s">
        <v>48</v>
      </c>
      <c r="B55" s="1"/>
      <c r="C55" s="1">
        <v>6991</v>
      </c>
      <c r="D55" s="1" t="s">
        <v>49</v>
      </c>
      <c r="E55" s="1"/>
      <c r="F55" s="1"/>
      <c r="G55" s="4">
        <v>7918</v>
      </c>
      <c r="H55" s="1"/>
    </row>
    <row r="56" spans="1:8">
      <c r="A56" s="1"/>
      <c r="B56" s="1"/>
      <c r="C56" s="1"/>
      <c r="D56" s="1"/>
      <c r="E56" s="1"/>
      <c r="F56" s="1"/>
      <c r="G56" s="4"/>
      <c r="H56" s="1"/>
    </row>
    <row r="57" spans="1:8">
      <c r="A57" s="1" t="s">
        <v>50</v>
      </c>
      <c r="B57" s="1"/>
      <c r="C57" s="1">
        <v>6420</v>
      </c>
      <c r="D57" s="1" t="s">
        <v>51</v>
      </c>
      <c r="E57" s="1"/>
      <c r="F57" s="1"/>
      <c r="G57" s="5" t="s">
        <v>56</v>
      </c>
      <c r="H57" s="1"/>
    </row>
    <row r="58" spans="1:8">
      <c r="A58" s="1"/>
      <c r="B58" s="1"/>
      <c r="C58" s="1">
        <v>6421</v>
      </c>
      <c r="D58" s="1" t="s">
        <v>52</v>
      </c>
      <c r="E58" s="1"/>
      <c r="F58" s="1"/>
      <c r="G58" s="4">
        <v>7500</v>
      </c>
      <c r="H58" s="1"/>
    </row>
    <row r="59" spans="1:8">
      <c r="A59" s="1"/>
      <c r="B59" s="1"/>
      <c r="C59" s="1">
        <v>6471</v>
      </c>
      <c r="D59" s="1" t="s">
        <v>53</v>
      </c>
      <c r="E59" s="1"/>
      <c r="F59" s="1"/>
      <c r="G59" s="5" t="s">
        <v>56</v>
      </c>
      <c r="H59" s="1"/>
    </row>
    <row r="60" spans="1:8">
      <c r="A60" s="1"/>
      <c r="B60" s="1"/>
      <c r="C60" s="1">
        <v>6551</v>
      </c>
      <c r="D60" s="1" t="s">
        <v>54</v>
      </c>
      <c r="E60" s="1"/>
      <c r="F60" s="1"/>
      <c r="G60" s="4">
        <v>123732</v>
      </c>
      <c r="H60" s="1">
        <v>110175</v>
      </c>
    </row>
    <row r="61" spans="1:8">
      <c r="A61" s="1"/>
      <c r="B61" s="1"/>
      <c r="C61" s="1">
        <v>6590</v>
      </c>
      <c r="D61" s="1" t="s">
        <v>55</v>
      </c>
      <c r="E61" s="1"/>
      <c r="F61" s="1"/>
      <c r="G61" s="4">
        <v>50000</v>
      </c>
      <c r="H61" s="1"/>
    </row>
    <row r="62" spans="1:8">
      <c r="A62" s="1"/>
      <c r="B62" s="1"/>
      <c r="C62" s="1"/>
      <c r="D62" s="1"/>
      <c r="E62" s="1"/>
      <c r="F62" s="1"/>
      <c r="G62" s="4"/>
      <c r="H62" s="1"/>
    </row>
    <row r="63" spans="1:8">
      <c r="A63" s="1" t="s">
        <v>58</v>
      </c>
      <c r="B63" s="1"/>
      <c r="C63" s="1"/>
      <c r="D63" s="1"/>
      <c r="E63" s="1"/>
      <c r="F63" s="1"/>
      <c r="G63" s="4">
        <f>SUM(G3:G61)</f>
        <v>1232835</v>
      </c>
      <c r="H63" s="1">
        <f>SUM(H3:H62)</f>
        <v>244055</v>
      </c>
    </row>
    <row r="64" spans="1:8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</sheetData>
  <phoneticPr fontId="2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Östgötateatern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Andersson</dc:creator>
  <cp:lastModifiedBy>Linde Sjöstedt</cp:lastModifiedBy>
  <cp:lastPrinted>2013-09-09T09:27:13Z</cp:lastPrinted>
  <dcterms:created xsi:type="dcterms:W3CDTF">2011-02-16T10:27:35Z</dcterms:created>
  <dcterms:modified xsi:type="dcterms:W3CDTF">2013-10-29T16:15:29Z</dcterms:modified>
</cp:coreProperties>
</file>